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<sst xmlns="http://schemas.openxmlformats.org/spreadsheetml/2006/main" count="972" uniqueCount="188">
  <si>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</si>
  <si>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</si>
  <si>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</si>
  <si>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</si>
  <si>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</si>
  <si>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</si>
  <si>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</si>
  <si>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</si>
  <si>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000 1030224001 0000 110</t>
  </si>
  <si>
    <t xml:space="preserve"> 000 2020200000 0000 151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</si>
  <si>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</si>
  <si>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</si>
  <si>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</si>
  <si>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</si>
  <si>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</si>
  <si>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</si>
  <si>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</si>
  <si>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</si>
  <si>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</si>
  <si>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</si>
  <si>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</si>
  <si>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</si>
  <si>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</si>
  <si>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</si>
  <si>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</si>
  <si>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</si>
  <si>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</si>
  <si>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000 1030223001 0000 110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</si>
  <si>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</si>
  <si>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</si>
  <si>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</si>
  <si>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</si>
  <si>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</si>
  <si>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</si>
  <si>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</si>
  <si>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</si>
  <si>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</si>
  <si>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</si>
  <si>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</si>
  <si>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</si>
  <si>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000 1030225001 0000 110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</si>
  <si>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</si>
  <si>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000 2020100000 0000 151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</si>
  <si>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</si>
  <si>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</si>
  <si>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</si>
  <si>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</si>
  <si>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</si>
  <si>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</si>
  <si>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</si>
  <si>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</si>
  <si>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</si>
  <si>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</si>
  <si>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</si>
  <si>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</si>
  <si>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</si>
  <si>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</si>
  <si>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</si>
  <si>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</si>
  <si>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</si>
  <si>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</si>
  <si>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</si>
  <si>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</si>
  <si>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</si>
  <si>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</si>
  <si>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</si>
  <si>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</si>
  <si>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</si>
  <si>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</si>
  <si>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</si>
  <si>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</si>
  <si>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</si>
  <si>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</si>
  <si>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</si>
  <si>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</si>
  <si>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</si>
  <si>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</si>
  <si>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</si>
  <si>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</si>
  <si>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</si>
  <si>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</si>
  <si>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</si>
  <si>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</si>
  <si>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</si>
  <si>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</si>
  <si>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</si>
  <si>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</si>
  <si>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</si>
  <si>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</si>
  <si>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</si>
  <si>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</si>
  <si>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</si>
  <si>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</si>
  <si>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</si>
  <si>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</si>
  <si>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</si>
  <si>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</si>
  <si>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</si>
  <si>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</si>
  <si>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</si>
  <si>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</si>
  <si>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</si>
  <si>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</si>
  <si>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</si>
  <si>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</si>
  <si>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</si>
  <si>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</si>
  <si>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</si>
  <si>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</si>
  <si>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</si>
  <si>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000 2190500013 0000 151</t>
  </si>
  <si>
    <t>15</t>
  </si>
  <si>
    <t xml:space="preserve"> 000 1140601313 0000 430</t>
  </si>
  <si>
    <t xml:space="preserve">  ФИЗИЧЕСКАЯ КУЛЬТУРА И СПОРТ</t>
  </si>
  <si>
    <t xml:space="preserve"> 000 2020100113 0000 151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</si>
  <si>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</si>
  <si>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</si>
  <si>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</si>
  <si>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</si>
  <si>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</si>
  <si>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</si>
  <si>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</si>
  <si>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</si>
  <si>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</si>
  <si>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</si>
  <si>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</si>
  <si>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</si>
  <si>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</si>
  <si>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</si>
  <si>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</si>
  <si>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</si>
  <si>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</si>
  <si>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</si>
  <si>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</si>
  <si>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</si>
  <si>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</si>
  <si>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</si>
  <si>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</si>
  <si>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</si>
  <si>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</si>
  <si>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</si>
  <si>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</si>
  <si>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</si>
  <si>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</si>
  <si>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</si>
  <si>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</si>
  <si>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</si>
  <si>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</si>
  <si>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</si>
  <si>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</si>
  <si>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</si>
  <si>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</si>
  <si>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</si>
  <si>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</si>
  <si>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</si>
  <si>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</si>
  <si>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</si>
  <si>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</si>
  <si>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</si>
  <si>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поддержку государственных программ субъектов РФ  и муниципальных программ формирования современной городской среды</t>
  </si>
  <si>
    <t xml:space="preserve"> 000 2022555513 0000 151</t>
  </si>
  <si>
    <t xml:space="preserve"> 000 2022021613 0000 151</t>
  </si>
  <si>
    <t>Прочие субсидии бюджетам городских поселений</t>
  </si>
  <si>
    <t xml:space="preserve"> 000 2022999913 0000 151</t>
  </si>
  <si>
    <t>Субвенции бюджетам бюджетной системы Российской Федерации</t>
  </si>
  <si>
    <t xml:space="preserve"> 000 2023000000 0000 151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</si>
  <si>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</si>
  <si>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</si>
  <si>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>0200</t>
  </si>
  <si>
    <t>0203</t>
  </si>
  <si>
    <t>НАЦИОНАЛЬНАЯ ОБОРОНА</t>
  </si>
  <si>
    <t>Мобилизационная и вневойсковая подготовка</t>
  </si>
  <si>
    <t>0412</t>
  </si>
  <si>
    <t>1003</t>
  </si>
  <si>
    <t>1004</t>
  </si>
  <si>
    <t>Социальное обеспечение населения</t>
  </si>
  <si>
    <t>Охрана семьи и детства</t>
  </si>
  <si>
    <t>Другие вопросы в области национальной экономики</t>
  </si>
  <si>
    <t>за 1 квартал 2018 года</t>
  </si>
  <si>
    <t>на 2018 год</t>
  </si>
  <si>
    <t>на 1 кв.</t>
  </si>
  <si>
    <t>Исполнено на 01.04.2018 тыс.руб.</t>
  </si>
  <si>
    <t>к уточненному плану 2018 года</t>
  </si>
  <si>
    <t>к уточненному плану 1 кв. 2018 года</t>
  </si>
  <si>
    <t xml:space="preserve"> 000 2023508213 0000 151</t>
  </si>
  <si>
    <t>Субвенции бюджетам городских поселений на предоставление жилых помещений детям-сиротам и детям, оставшимся без попечения родителей</t>
  </si>
  <si>
    <t>в 2 раза</t>
  </si>
  <si>
    <t>утверждено распоряжением администрации Пучежского муниципального района от 17.04.2018 № 76-р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</si>
</sst>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50" applyNumberFormat="0" applyAlignment="0" applyProtection="0"/>
    <xf numFmtId="0" fontId="38" fillId="29" borderId="51" applyNumberFormat="0" applyAlignment="0" applyProtection="0"/>
    <xf numFmtId="0" fontId="39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2" applyNumberFormat="0" applyFill="0" applyAlignment="0" applyProtection="0"/>
    <xf numFmtId="0" fontId="41" fillId="0" borderId="53" applyNumberFormat="0" applyFill="0" applyAlignment="0" applyProtection="0"/>
    <xf numFmtId="0" fontId="42" fillId="0" borderId="5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5" applyNumberFormat="0" applyFill="0" applyAlignment="0" applyProtection="0"/>
    <xf numFmtId="0" fontId="44" fillId="30" borderId="56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9" fillId="0" borderId="5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3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0" fontId="52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165" fontId="13" fillId="0" borderId="16" xfId="173" applyNumberFormat="1" applyFont="1" applyAlignment="1" applyProtection="1">
      <alignment horizontal="right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165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165" fontId="12" fillId="0" borderId="16" xfId="173" applyNumberFormat="1" applyFont="1" applyAlignment="1" applyProtection="1">
      <alignment horizontal="right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2" xfId="39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0" fontId="13" fillId="0" borderId="10" xfId="201" applyNumberFormat="1" applyFont="1" applyAlignment="1" applyProtection="1">
      <alignment horizontal="left" wrapText="1"/>
      <protection/>
    </xf>
    <xf numFmtId="49" fontId="13" fillId="0" borderId="1" xfId="212" applyNumberFormat="1" applyFont="1" applyAlignment="1" applyProtection="1">
      <alignment horizontal="center" wrapText="1"/>
      <protection/>
    </xf>
    <xf numFmtId="165" fontId="13" fillId="0" borderId="1" xfId="38" applyNumberFormat="1" applyFont="1" applyAlignment="1" applyProtection="1">
      <alignment horizontal="right"/>
      <protection/>
    </xf>
    <xf numFmtId="165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65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0" fontId="12" fillId="0" borderId="47" xfId="207" applyNumberFormat="1" applyFont="1" applyAlignment="1" applyProtection="1">
      <alignment/>
      <protection/>
    </xf>
    <xf numFmtId="165" fontId="12" fillId="0" borderId="47" xfId="207" applyNumberFormat="1" applyFont="1" applyAlignment="1" applyProtection="1">
      <alignment/>
      <protection/>
    </xf>
    <xf numFmtId="0" fontId="13" fillId="0" borderId="46" xfId="203" applyNumberFormat="1" applyFont="1" applyAlignment="1" applyProtection="1">
      <alignment horizontal="left" wrapText="1"/>
      <protection/>
    </xf>
    <xf numFmtId="49" fontId="13" fillId="0" borderId="49" xfId="213" applyNumberFormat="1" applyFont="1" applyAlignment="1" applyProtection="1">
      <alignment horizontal="center" wrapText="1"/>
      <protection/>
    </xf>
    <xf numFmtId="165" fontId="13" fillId="0" borderId="2" xfId="39" applyNumberFormat="1" applyFont="1" applyAlignment="1" applyProtection="1">
      <alignment horizontal="right"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28" xfId="146" applyNumberForma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49" fontId="3" fillId="0" borderId="60" xfId="17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right" wrapText="1"/>
      <protection locked="0"/>
    </xf>
    <xf numFmtId="49" fontId="3" fillId="0" borderId="61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Font="1" applyBorder="1" applyAlignment="1">
      <alignment horizontal="center" vertical="center" wrapText="1"/>
      <protection/>
    </xf>
    <xf numFmtId="49" fontId="3" fillId="0" borderId="14" xfId="170" applyNumberFormat="1" applyFont="1" applyBorder="1" applyAlignment="1">
      <alignment horizontal="center" vertical="center" wrapText="1"/>
      <protection/>
    </xf>
    <xf numFmtId="49" fontId="3" fillId="0" borderId="28" xfId="170" applyNumberFormat="1" applyFont="1" applyBorder="1" applyAlignment="1" applyProtection="1">
      <alignment horizontal="center" vertical="center" wrapText="1"/>
      <protection/>
    </xf>
    <xf numFmtId="49" fontId="3" fillId="0" borderId="1" xfId="170" applyNumberFormat="1" applyFont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0" borderId="62" xfId="170" applyNumberFormat="1" applyFont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AF14" sqref="AF14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0.8515625" style="10" customWidth="1"/>
    <col min="4" max="4" width="8.8515625" style="10" hidden="1" customWidth="1"/>
    <col min="5" max="5" width="10.421875" style="10" customWidth="1"/>
    <col min="6" max="14" width="8.8515625" style="10" hidden="1" customWidth="1"/>
    <col min="15" max="15" width="10.57421875" style="10" customWidth="1"/>
    <col min="16" max="16" width="8.8515625" style="10" hidden="1" customWidth="1"/>
    <col min="17" max="17" width="9.421875" style="10" customWidth="1"/>
    <col min="18" max="24" width="8.8515625" style="10" hidden="1" customWidth="1"/>
    <col min="25" max="25" width="9.28125" style="10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3:25" ht="30.75" customHeight="1">
      <c r="C1" s="74" t="s">
        <v>187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15">
      <c r="A2" s="81" t="s">
        <v>131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5">
      <c r="A3" s="82" t="s">
        <v>133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ht="15">
      <c r="A4" s="82" t="s">
        <v>178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8" ht="18" customHeight="1">
      <c r="A5" s="80" t="s">
        <v>132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1"/>
      <c r="AA5" s="11"/>
      <c r="AB5" s="11"/>
    </row>
    <row r="6" spans="1:28" ht="18" customHeight="1">
      <c r="A6" s="83" t="s">
        <v>15</v>
      </c>
      <c r="B6" s="83" t="s">
        <v>58</v>
      </c>
      <c r="C6" s="85" t="s">
        <v>123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8" t="s">
        <v>181</v>
      </c>
      <c r="P6" s="21"/>
      <c r="Q6" s="75" t="s">
        <v>124</v>
      </c>
      <c r="R6" s="76"/>
      <c r="S6" s="76"/>
      <c r="T6" s="76"/>
      <c r="U6" s="76"/>
      <c r="V6" s="76"/>
      <c r="W6" s="76"/>
      <c r="X6" s="76"/>
      <c r="Y6" s="77"/>
      <c r="Z6" s="16"/>
      <c r="AA6" s="16"/>
      <c r="AB6" s="5"/>
    </row>
    <row r="7" spans="1:28" ht="56.25" customHeight="1">
      <c r="A7" s="84"/>
      <c r="B7" s="84"/>
      <c r="C7" s="19" t="s">
        <v>179</v>
      </c>
      <c r="D7" s="19" t="s">
        <v>13</v>
      </c>
      <c r="E7" s="19" t="s">
        <v>180</v>
      </c>
      <c r="F7" s="19" t="s">
        <v>32</v>
      </c>
      <c r="G7" s="19" t="s">
        <v>99</v>
      </c>
      <c r="H7" s="19" t="s">
        <v>12</v>
      </c>
      <c r="I7" s="19" t="s">
        <v>122</v>
      </c>
      <c r="J7" s="19" t="s">
        <v>66</v>
      </c>
      <c r="K7" s="19" t="s">
        <v>46</v>
      </c>
      <c r="L7" s="19" t="s">
        <v>89</v>
      </c>
      <c r="M7" s="19" t="s">
        <v>4</v>
      </c>
      <c r="N7" s="19" t="s">
        <v>76</v>
      </c>
      <c r="O7" s="79"/>
      <c r="P7" s="19" t="s">
        <v>43</v>
      </c>
      <c r="Q7" s="19" t="s">
        <v>182</v>
      </c>
      <c r="R7" s="19" t="s">
        <v>32</v>
      </c>
      <c r="S7" s="19" t="s">
        <v>99</v>
      </c>
      <c r="T7" s="19" t="s">
        <v>12</v>
      </c>
      <c r="U7" s="19" t="s">
        <v>122</v>
      </c>
      <c r="V7" s="19" t="s">
        <v>66</v>
      </c>
      <c r="W7" s="19" t="s">
        <v>46</v>
      </c>
      <c r="X7" s="19" t="s">
        <v>89</v>
      </c>
      <c r="Y7" s="19" t="s">
        <v>183</v>
      </c>
      <c r="Z7" s="3" t="s">
        <v>4</v>
      </c>
      <c r="AA7" s="3" t="s">
        <v>76</v>
      </c>
      <c r="AB7" s="5"/>
    </row>
    <row r="8" spans="1:28" s="22" customFormat="1" ht="11.25" customHeight="1" thickBot="1">
      <c r="A8" s="19" t="s">
        <v>80</v>
      </c>
      <c r="B8" s="19" t="s">
        <v>54</v>
      </c>
      <c r="C8" s="20" t="s">
        <v>26</v>
      </c>
      <c r="D8" s="20" t="s">
        <v>11</v>
      </c>
      <c r="E8" s="20" t="s">
        <v>118</v>
      </c>
      <c r="F8" s="20" t="s">
        <v>72</v>
      </c>
      <c r="G8" s="20" t="s">
        <v>47</v>
      </c>
      <c r="H8" s="20" t="s">
        <v>61</v>
      </c>
      <c r="I8" s="20" t="s">
        <v>88</v>
      </c>
      <c r="J8" s="20" t="s">
        <v>59</v>
      </c>
      <c r="K8" s="20" t="s">
        <v>35</v>
      </c>
      <c r="L8" s="20" t="s">
        <v>48</v>
      </c>
      <c r="M8" s="20" t="s">
        <v>111</v>
      </c>
      <c r="N8" s="20" t="s">
        <v>79</v>
      </c>
      <c r="O8" s="20" t="s">
        <v>11</v>
      </c>
      <c r="P8" s="20" t="s">
        <v>68</v>
      </c>
      <c r="Q8" s="20" t="s">
        <v>100</v>
      </c>
      <c r="R8" s="20" t="s">
        <v>116</v>
      </c>
      <c r="S8" s="20" t="s">
        <v>83</v>
      </c>
      <c r="T8" s="20" t="s">
        <v>55</v>
      </c>
      <c r="U8" s="20" t="s">
        <v>31</v>
      </c>
      <c r="V8" s="20" t="s">
        <v>45</v>
      </c>
      <c r="W8" s="20" t="s">
        <v>14</v>
      </c>
      <c r="X8" s="20" t="s">
        <v>104</v>
      </c>
      <c r="Y8" s="20" t="s">
        <v>72</v>
      </c>
      <c r="Z8" s="20" t="s">
        <v>94</v>
      </c>
      <c r="AA8" s="20" t="s">
        <v>65</v>
      </c>
      <c r="AB8" s="27"/>
    </row>
    <row r="9" spans="1:28" s="31" customFormat="1" ht="17.25" customHeight="1">
      <c r="A9" s="35" t="s">
        <v>105</v>
      </c>
      <c r="B9" s="36" t="s">
        <v>93</v>
      </c>
      <c r="C9" s="37">
        <f>C11+C37</f>
        <v>45455.8</v>
      </c>
      <c r="D9" s="38" t="s">
        <v>38</v>
      </c>
      <c r="E9" s="37">
        <f>E11+E37</f>
        <v>10556.9</v>
      </c>
      <c r="F9" s="37" t="s">
        <v>38</v>
      </c>
      <c r="G9" s="37" t="s">
        <v>38</v>
      </c>
      <c r="H9" s="37" t="s">
        <v>38</v>
      </c>
      <c r="I9" s="37" t="s">
        <v>38</v>
      </c>
      <c r="J9" s="37" t="s">
        <v>38</v>
      </c>
      <c r="K9" s="37" t="s">
        <v>38</v>
      </c>
      <c r="L9" s="37" t="s">
        <v>38</v>
      </c>
      <c r="M9" s="37" t="s">
        <v>38</v>
      </c>
      <c r="N9" s="37" t="s">
        <v>38</v>
      </c>
      <c r="O9" s="37">
        <f>O11+O37</f>
        <v>9780.199999999999</v>
      </c>
      <c r="P9" s="37" t="s">
        <v>38</v>
      </c>
      <c r="Q9" s="37">
        <f>O9*100/C9</f>
        <v>21.515846162645907</v>
      </c>
      <c r="R9" s="37"/>
      <c r="S9" s="37"/>
      <c r="T9" s="37"/>
      <c r="U9" s="37"/>
      <c r="V9" s="37"/>
      <c r="W9" s="37"/>
      <c r="X9" s="37"/>
      <c r="Y9" s="37">
        <f>O9*100/E9</f>
        <v>92.64272655798577</v>
      </c>
      <c r="Z9" s="28" t="s">
        <v>38</v>
      </c>
      <c r="AA9" s="29" t="s">
        <v>38</v>
      </c>
      <c r="AB9" s="30"/>
    </row>
    <row r="10" spans="1:28" s="26" customFormat="1" ht="12.75" customHeight="1">
      <c r="A10" s="39" t="s">
        <v>2</v>
      </c>
      <c r="B10" s="40" t="s">
        <v>29</v>
      </c>
      <c r="C10" s="41" t="s">
        <v>29</v>
      </c>
      <c r="D10" s="40" t="s">
        <v>29</v>
      </c>
      <c r="E10" s="41" t="s">
        <v>29</v>
      </c>
      <c r="F10" s="41" t="s">
        <v>29</v>
      </c>
      <c r="G10" s="41" t="s">
        <v>29</v>
      </c>
      <c r="H10" s="41" t="s">
        <v>29</v>
      </c>
      <c r="I10" s="41" t="s">
        <v>29</v>
      </c>
      <c r="J10" s="41" t="s">
        <v>29</v>
      </c>
      <c r="K10" s="41" t="s">
        <v>29</v>
      </c>
      <c r="L10" s="41" t="s">
        <v>29</v>
      </c>
      <c r="M10" s="41" t="s">
        <v>29</v>
      </c>
      <c r="N10" s="41" t="s">
        <v>29</v>
      </c>
      <c r="O10" s="41" t="s">
        <v>29</v>
      </c>
      <c r="P10" s="41" t="s">
        <v>29</v>
      </c>
      <c r="Q10" s="41"/>
      <c r="R10" s="41"/>
      <c r="S10" s="41"/>
      <c r="T10" s="41"/>
      <c r="U10" s="41"/>
      <c r="V10" s="41"/>
      <c r="W10" s="41"/>
      <c r="X10" s="41"/>
      <c r="Y10" s="41"/>
      <c r="Z10" s="32" t="s">
        <v>29</v>
      </c>
      <c r="AA10" s="33" t="s">
        <v>29</v>
      </c>
      <c r="AB10" s="25"/>
    </row>
    <row r="11" spans="1:28" s="31" customFormat="1" ht="24">
      <c r="A11" s="42" t="s">
        <v>106</v>
      </c>
      <c r="B11" s="43" t="s">
        <v>62</v>
      </c>
      <c r="C11" s="37">
        <f>C12+C17+C22+C24+C28+C32+C35</f>
        <v>34484</v>
      </c>
      <c r="D11" s="38" t="s">
        <v>38</v>
      </c>
      <c r="E11" s="37">
        <f>E12+E17+E22+E24+E28+E32+E35</f>
        <v>8443.8</v>
      </c>
      <c r="F11" s="37" t="s">
        <v>38</v>
      </c>
      <c r="G11" s="37" t="s">
        <v>38</v>
      </c>
      <c r="H11" s="37" t="s">
        <v>38</v>
      </c>
      <c r="I11" s="37" t="s">
        <v>38</v>
      </c>
      <c r="J11" s="37" t="s">
        <v>38</v>
      </c>
      <c r="K11" s="37" t="s">
        <v>38</v>
      </c>
      <c r="L11" s="37" t="s">
        <v>38</v>
      </c>
      <c r="M11" s="37" t="s">
        <v>38</v>
      </c>
      <c r="N11" s="37" t="s">
        <v>38</v>
      </c>
      <c r="O11" s="37">
        <f>O12+O17+O22+O24+O28+O32+O35</f>
        <v>7667.0999999999985</v>
      </c>
      <c r="P11" s="37" t="s">
        <v>38</v>
      </c>
      <c r="Q11" s="37">
        <f aca="true" t="shared" si="0" ref="Q11:Q49">O11*100/C11</f>
        <v>22.23378958357499</v>
      </c>
      <c r="R11" s="37"/>
      <c r="S11" s="37"/>
      <c r="T11" s="37"/>
      <c r="U11" s="37"/>
      <c r="V11" s="37"/>
      <c r="W11" s="37"/>
      <c r="X11" s="37"/>
      <c r="Y11" s="37">
        <f aca="true" t="shared" si="1" ref="Y11:Y49">O11*100/E11</f>
        <v>90.8015348539757</v>
      </c>
      <c r="Z11" s="28" t="s">
        <v>38</v>
      </c>
      <c r="AA11" s="29" t="s">
        <v>38</v>
      </c>
      <c r="AB11" s="30"/>
    </row>
    <row r="12" spans="1:28" s="31" customFormat="1" ht="12">
      <c r="A12" s="42" t="s">
        <v>34</v>
      </c>
      <c r="B12" s="43" t="s">
        <v>52</v>
      </c>
      <c r="C12" s="37">
        <f>C13</f>
        <v>28840.5</v>
      </c>
      <c r="D12" s="38" t="s">
        <v>38</v>
      </c>
      <c r="E12" s="37">
        <f>E13</f>
        <v>7015</v>
      </c>
      <c r="F12" s="37" t="s">
        <v>38</v>
      </c>
      <c r="G12" s="37" t="s">
        <v>38</v>
      </c>
      <c r="H12" s="37" t="s">
        <v>38</v>
      </c>
      <c r="I12" s="37" t="s">
        <v>38</v>
      </c>
      <c r="J12" s="37" t="s">
        <v>38</v>
      </c>
      <c r="K12" s="37" t="s">
        <v>38</v>
      </c>
      <c r="L12" s="37" t="s">
        <v>38</v>
      </c>
      <c r="M12" s="37" t="s">
        <v>38</v>
      </c>
      <c r="N12" s="37" t="s">
        <v>38</v>
      </c>
      <c r="O12" s="37">
        <f>O13</f>
        <v>6406.9</v>
      </c>
      <c r="P12" s="37" t="s">
        <v>38</v>
      </c>
      <c r="Q12" s="37">
        <f t="shared" si="0"/>
        <v>22.2149407950625</v>
      </c>
      <c r="R12" s="37"/>
      <c r="S12" s="37"/>
      <c r="T12" s="37"/>
      <c r="U12" s="37"/>
      <c r="V12" s="37"/>
      <c r="W12" s="37"/>
      <c r="X12" s="37"/>
      <c r="Y12" s="37">
        <f t="shared" si="1"/>
        <v>91.33143264433357</v>
      </c>
      <c r="Z12" s="28" t="s">
        <v>38</v>
      </c>
      <c r="AA12" s="29" t="s">
        <v>38</v>
      </c>
      <c r="AB12" s="30"/>
    </row>
    <row r="13" spans="1:28" s="31" customFormat="1" ht="16.5" customHeight="1">
      <c r="A13" s="42" t="s">
        <v>1</v>
      </c>
      <c r="B13" s="43" t="s">
        <v>86</v>
      </c>
      <c r="C13" s="37">
        <f>C14+C15+C16</f>
        <v>28840.5</v>
      </c>
      <c r="D13" s="38" t="s">
        <v>38</v>
      </c>
      <c r="E13" s="37">
        <f>E14+E15+E16</f>
        <v>7015</v>
      </c>
      <c r="F13" s="37" t="s">
        <v>38</v>
      </c>
      <c r="G13" s="37" t="s">
        <v>38</v>
      </c>
      <c r="H13" s="37" t="s">
        <v>38</v>
      </c>
      <c r="I13" s="37" t="s">
        <v>38</v>
      </c>
      <c r="J13" s="37" t="s">
        <v>38</v>
      </c>
      <c r="K13" s="37" t="s">
        <v>38</v>
      </c>
      <c r="L13" s="37" t="s">
        <v>38</v>
      </c>
      <c r="M13" s="37" t="s">
        <v>38</v>
      </c>
      <c r="N13" s="37" t="s">
        <v>38</v>
      </c>
      <c r="O13" s="37">
        <f>O14+O15+O16</f>
        <v>6406.9</v>
      </c>
      <c r="P13" s="37" t="s">
        <v>38</v>
      </c>
      <c r="Q13" s="37">
        <f t="shared" si="0"/>
        <v>22.2149407950625</v>
      </c>
      <c r="R13" s="37"/>
      <c r="S13" s="37"/>
      <c r="T13" s="37"/>
      <c r="U13" s="37"/>
      <c r="V13" s="37"/>
      <c r="W13" s="37"/>
      <c r="X13" s="37"/>
      <c r="Y13" s="37">
        <f t="shared" si="1"/>
        <v>91.33143264433357</v>
      </c>
      <c r="Z13" s="28" t="s">
        <v>38</v>
      </c>
      <c r="AA13" s="29" t="s">
        <v>38</v>
      </c>
      <c r="AB13" s="30"/>
    </row>
    <row r="14" spans="1:28" s="26" customFormat="1" ht="96">
      <c r="A14" s="34" t="s">
        <v>127</v>
      </c>
      <c r="B14" s="44" t="s">
        <v>117</v>
      </c>
      <c r="C14" s="45">
        <v>28530</v>
      </c>
      <c r="D14" s="46" t="s">
        <v>38</v>
      </c>
      <c r="E14" s="45">
        <v>7015</v>
      </c>
      <c r="F14" s="45" t="s">
        <v>38</v>
      </c>
      <c r="G14" s="45" t="s">
        <v>38</v>
      </c>
      <c r="H14" s="45" t="s">
        <v>38</v>
      </c>
      <c r="I14" s="45" t="s">
        <v>38</v>
      </c>
      <c r="J14" s="45" t="s">
        <v>38</v>
      </c>
      <c r="K14" s="45" t="s">
        <v>38</v>
      </c>
      <c r="L14" s="45" t="s">
        <v>38</v>
      </c>
      <c r="M14" s="45" t="s">
        <v>38</v>
      </c>
      <c r="N14" s="45" t="s">
        <v>38</v>
      </c>
      <c r="O14" s="45">
        <v>6406.9</v>
      </c>
      <c r="P14" s="45" t="s">
        <v>38</v>
      </c>
      <c r="Q14" s="37">
        <f t="shared" si="0"/>
        <v>22.45671223273747</v>
      </c>
      <c r="R14" s="45"/>
      <c r="S14" s="45"/>
      <c r="T14" s="45"/>
      <c r="U14" s="45"/>
      <c r="V14" s="45"/>
      <c r="W14" s="45"/>
      <c r="X14" s="45"/>
      <c r="Y14" s="37">
        <f t="shared" si="1"/>
        <v>91.33143264433357</v>
      </c>
      <c r="Z14" s="23" t="s">
        <v>38</v>
      </c>
      <c r="AA14" s="24" t="s">
        <v>38</v>
      </c>
      <c r="AB14" s="25"/>
    </row>
    <row r="15" spans="1:28" s="26" customFormat="1" ht="156" customHeight="1">
      <c r="A15" s="34" t="s">
        <v>128</v>
      </c>
      <c r="B15" s="44" t="s">
        <v>98</v>
      </c>
      <c r="C15" s="45">
        <v>175.5</v>
      </c>
      <c r="D15" s="46" t="s">
        <v>38</v>
      </c>
      <c r="E15" s="45">
        <v>0</v>
      </c>
      <c r="F15" s="45" t="s">
        <v>38</v>
      </c>
      <c r="G15" s="45" t="s">
        <v>38</v>
      </c>
      <c r="H15" s="45" t="s">
        <v>38</v>
      </c>
      <c r="I15" s="45" t="s">
        <v>38</v>
      </c>
      <c r="J15" s="45" t="s">
        <v>38</v>
      </c>
      <c r="K15" s="45" t="s">
        <v>38</v>
      </c>
      <c r="L15" s="45" t="s">
        <v>38</v>
      </c>
      <c r="M15" s="45" t="s">
        <v>38</v>
      </c>
      <c r="N15" s="45" t="s">
        <v>38</v>
      </c>
      <c r="O15" s="45">
        <v>0</v>
      </c>
      <c r="P15" s="45" t="s">
        <v>38</v>
      </c>
      <c r="Q15" s="37">
        <f t="shared" si="0"/>
        <v>0</v>
      </c>
      <c r="R15" s="45"/>
      <c r="S15" s="45"/>
      <c r="T15" s="45"/>
      <c r="U15" s="45"/>
      <c r="V15" s="45"/>
      <c r="W15" s="45"/>
      <c r="X15" s="45"/>
      <c r="Y15" s="37" t="s">
        <v>38</v>
      </c>
      <c r="Z15" s="23" t="s">
        <v>38</v>
      </c>
      <c r="AA15" s="24" t="s">
        <v>38</v>
      </c>
      <c r="AB15" s="25"/>
    </row>
    <row r="16" spans="1:28" s="26" customFormat="1" ht="48.75" customHeight="1">
      <c r="A16" s="34" t="s">
        <v>129</v>
      </c>
      <c r="B16" s="44" t="s">
        <v>5</v>
      </c>
      <c r="C16" s="45">
        <v>135</v>
      </c>
      <c r="D16" s="46" t="s">
        <v>38</v>
      </c>
      <c r="E16" s="45">
        <v>0</v>
      </c>
      <c r="F16" s="45" t="s">
        <v>38</v>
      </c>
      <c r="G16" s="45" t="s">
        <v>38</v>
      </c>
      <c r="H16" s="45" t="s">
        <v>38</v>
      </c>
      <c r="I16" s="45" t="s">
        <v>38</v>
      </c>
      <c r="J16" s="45" t="s">
        <v>38</v>
      </c>
      <c r="K16" s="45" t="s">
        <v>38</v>
      </c>
      <c r="L16" s="45" t="s">
        <v>38</v>
      </c>
      <c r="M16" s="45" t="s">
        <v>38</v>
      </c>
      <c r="N16" s="45" t="s">
        <v>38</v>
      </c>
      <c r="O16" s="45">
        <v>0</v>
      </c>
      <c r="P16" s="45" t="s">
        <v>38</v>
      </c>
      <c r="Q16" s="37">
        <f t="shared" si="0"/>
        <v>0</v>
      </c>
      <c r="R16" s="45"/>
      <c r="S16" s="45"/>
      <c r="T16" s="45"/>
      <c r="U16" s="45"/>
      <c r="V16" s="45"/>
      <c r="W16" s="45"/>
      <c r="X16" s="45"/>
      <c r="Y16" s="37" t="s">
        <v>38</v>
      </c>
      <c r="Z16" s="23" t="s">
        <v>38</v>
      </c>
      <c r="AA16" s="24" t="s">
        <v>38</v>
      </c>
      <c r="AB16" s="25"/>
    </row>
    <row r="17" spans="1:28" s="31" customFormat="1" ht="35.25" customHeight="1">
      <c r="A17" s="42" t="s">
        <v>130</v>
      </c>
      <c r="B17" s="43" t="s">
        <v>60</v>
      </c>
      <c r="C17" s="37">
        <f>C18+C19+C20+C21</f>
        <v>1322.4</v>
      </c>
      <c r="D17" s="38" t="s">
        <v>38</v>
      </c>
      <c r="E17" s="37">
        <f>E18+E19+E20+E21</f>
        <v>331.2</v>
      </c>
      <c r="F17" s="37" t="s">
        <v>38</v>
      </c>
      <c r="G17" s="37" t="s">
        <v>38</v>
      </c>
      <c r="H17" s="37" t="s">
        <v>38</v>
      </c>
      <c r="I17" s="37" t="s">
        <v>38</v>
      </c>
      <c r="J17" s="37" t="s">
        <v>38</v>
      </c>
      <c r="K17" s="37" t="s">
        <v>38</v>
      </c>
      <c r="L17" s="37" t="s">
        <v>38</v>
      </c>
      <c r="M17" s="37" t="s">
        <v>38</v>
      </c>
      <c r="N17" s="37" t="s">
        <v>38</v>
      </c>
      <c r="O17" s="37">
        <f>O18+O19+O20+O21</f>
        <v>313.40000000000003</v>
      </c>
      <c r="P17" s="37" t="s">
        <v>38</v>
      </c>
      <c r="Q17" s="37">
        <f t="shared" si="0"/>
        <v>23.69933454325469</v>
      </c>
      <c r="R17" s="37"/>
      <c r="S17" s="37"/>
      <c r="T17" s="37"/>
      <c r="U17" s="37"/>
      <c r="V17" s="37"/>
      <c r="W17" s="37"/>
      <c r="X17" s="37"/>
      <c r="Y17" s="37">
        <f t="shared" si="1"/>
        <v>94.62560386473432</v>
      </c>
      <c r="Z17" s="28" t="s">
        <v>38</v>
      </c>
      <c r="AA17" s="29" t="s">
        <v>38</v>
      </c>
      <c r="AB17" s="30"/>
    </row>
    <row r="18" spans="1:28" s="26" customFormat="1" ht="96.75" customHeight="1">
      <c r="A18" s="34" t="s">
        <v>70</v>
      </c>
      <c r="B18" s="44" t="s">
        <v>27</v>
      </c>
      <c r="C18" s="45">
        <v>493.3</v>
      </c>
      <c r="D18" s="46" t="s">
        <v>38</v>
      </c>
      <c r="E18" s="45">
        <v>123.3</v>
      </c>
      <c r="F18" s="45" t="s">
        <v>38</v>
      </c>
      <c r="G18" s="45" t="s">
        <v>38</v>
      </c>
      <c r="H18" s="45" t="s">
        <v>38</v>
      </c>
      <c r="I18" s="45" t="s">
        <v>38</v>
      </c>
      <c r="J18" s="45" t="s">
        <v>38</v>
      </c>
      <c r="K18" s="45" t="s">
        <v>38</v>
      </c>
      <c r="L18" s="45" t="s">
        <v>38</v>
      </c>
      <c r="M18" s="45" t="s">
        <v>38</v>
      </c>
      <c r="N18" s="45" t="s">
        <v>38</v>
      </c>
      <c r="O18" s="45">
        <v>129.1</v>
      </c>
      <c r="P18" s="45" t="s">
        <v>38</v>
      </c>
      <c r="Q18" s="37">
        <f t="shared" si="0"/>
        <v>26.170687208595176</v>
      </c>
      <c r="R18" s="45"/>
      <c r="S18" s="45"/>
      <c r="T18" s="45"/>
      <c r="U18" s="45"/>
      <c r="V18" s="45"/>
      <c r="W18" s="45"/>
      <c r="X18" s="45"/>
      <c r="Y18" s="37">
        <f t="shared" si="1"/>
        <v>104.70397404703974</v>
      </c>
      <c r="Z18" s="23" t="s">
        <v>38</v>
      </c>
      <c r="AA18" s="24" t="s">
        <v>38</v>
      </c>
      <c r="AB18" s="25"/>
    </row>
    <row r="19" spans="1:28" s="26" customFormat="1" ht="108.75" customHeight="1">
      <c r="A19" s="34" t="s">
        <v>19</v>
      </c>
      <c r="B19" s="44" t="s">
        <v>8</v>
      </c>
      <c r="C19" s="45">
        <v>3.8</v>
      </c>
      <c r="D19" s="46" t="s">
        <v>38</v>
      </c>
      <c r="E19" s="45">
        <v>1</v>
      </c>
      <c r="F19" s="45" t="s">
        <v>38</v>
      </c>
      <c r="G19" s="45" t="s">
        <v>38</v>
      </c>
      <c r="H19" s="45" t="s">
        <v>38</v>
      </c>
      <c r="I19" s="45" t="s">
        <v>38</v>
      </c>
      <c r="J19" s="45" t="s">
        <v>38</v>
      </c>
      <c r="K19" s="45" t="s">
        <v>38</v>
      </c>
      <c r="L19" s="45" t="s">
        <v>38</v>
      </c>
      <c r="M19" s="45" t="s">
        <v>38</v>
      </c>
      <c r="N19" s="45" t="s">
        <v>38</v>
      </c>
      <c r="O19" s="45">
        <v>0.9</v>
      </c>
      <c r="P19" s="45" t="s">
        <v>38</v>
      </c>
      <c r="Q19" s="37">
        <f t="shared" si="0"/>
        <v>23.68421052631579</v>
      </c>
      <c r="R19" s="45"/>
      <c r="S19" s="45"/>
      <c r="T19" s="45"/>
      <c r="U19" s="45"/>
      <c r="V19" s="45"/>
      <c r="W19" s="45"/>
      <c r="X19" s="45"/>
      <c r="Y19" s="37">
        <f t="shared" si="1"/>
        <v>90</v>
      </c>
      <c r="Z19" s="23" t="s">
        <v>38</v>
      </c>
      <c r="AA19" s="24" t="s">
        <v>38</v>
      </c>
      <c r="AB19" s="25"/>
    </row>
    <row r="20" spans="1:28" s="26" customFormat="1" ht="98.25" customHeight="1">
      <c r="A20" s="34" t="s">
        <v>78</v>
      </c>
      <c r="B20" s="44" t="s">
        <v>40</v>
      </c>
      <c r="C20" s="45">
        <v>901.6</v>
      </c>
      <c r="D20" s="46" t="s">
        <v>38</v>
      </c>
      <c r="E20" s="45">
        <v>226</v>
      </c>
      <c r="F20" s="45" t="s">
        <v>38</v>
      </c>
      <c r="G20" s="45" t="s">
        <v>38</v>
      </c>
      <c r="H20" s="45" t="s">
        <v>38</v>
      </c>
      <c r="I20" s="45" t="s">
        <v>38</v>
      </c>
      <c r="J20" s="45" t="s">
        <v>38</v>
      </c>
      <c r="K20" s="45" t="s">
        <v>38</v>
      </c>
      <c r="L20" s="45" t="s">
        <v>38</v>
      </c>
      <c r="M20" s="45" t="s">
        <v>38</v>
      </c>
      <c r="N20" s="45" t="s">
        <v>38</v>
      </c>
      <c r="O20" s="45">
        <v>210.3</v>
      </c>
      <c r="P20" s="45" t="s">
        <v>38</v>
      </c>
      <c r="Q20" s="37">
        <f t="shared" si="0"/>
        <v>23.325199645075422</v>
      </c>
      <c r="R20" s="45"/>
      <c r="S20" s="45"/>
      <c r="T20" s="45"/>
      <c r="U20" s="45"/>
      <c r="V20" s="45"/>
      <c r="W20" s="45"/>
      <c r="X20" s="45"/>
      <c r="Y20" s="37">
        <f t="shared" si="1"/>
        <v>93.05309734513274</v>
      </c>
      <c r="Z20" s="23" t="s">
        <v>38</v>
      </c>
      <c r="AA20" s="24" t="s">
        <v>38</v>
      </c>
      <c r="AB20" s="25"/>
    </row>
    <row r="21" spans="1:28" s="26" customFormat="1" ht="96">
      <c r="A21" s="34" t="s">
        <v>96</v>
      </c>
      <c r="B21" s="44" t="s">
        <v>20</v>
      </c>
      <c r="C21" s="45">
        <v>-76.3</v>
      </c>
      <c r="D21" s="46" t="s">
        <v>38</v>
      </c>
      <c r="E21" s="45">
        <v>-19.1</v>
      </c>
      <c r="F21" s="45" t="s">
        <v>38</v>
      </c>
      <c r="G21" s="45" t="s">
        <v>38</v>
      </c>
      <c r="H21" s="45" t="s">
        <v>38</v>
      </c>
      <c r="I21" s="45" t="s">
        <v>38</v>
      </c>
      <c r="J21" s="45" t="s">
        <v>38</v>
      </c>
      <c r="K21" s="45" t="s">
        <v>38</v>
      </c>
      <c r="L21" s="45" t="s">
        <v>38</v>
      </c>
      <c r="M21" s="45" t="s">
        <v>38</v>
      </c>
      <c r="N21" s="45" t="s">
        <v>38</v>
      </c>
      <c r="O21" s="45">
        <v>-26.9</v>
      </c>
      <c r="P21" s="45" t="s">
        <v>38</v>
      </c>
      <c r="Q21" s="37">
        <v>0</v>
      </c>
      <c r="R21" s="45"/>
      <c r="S21" s="45"/>
      <c r="T21" s="45"/>
      <c r="U21" s="45"/>
      <c r="V21" s="45"/>
      <c r="W21" s="45"/>
      <c r="X21" s="45"/>
      <c r="Y21" s="37">
        <v>0</v>
      </c>
      <c r="Z21" s="23" t="s">
        <v>38</v>
      </c>
      <c r="AA21" s="24" t="s">
        <v>38</v>
      </c>
      <c r="AB21" s="25"/>
    </row>
    <row r="22" spans="1:28" s="31" customFormat="1" ht="15" customHeight="1">
      <c r="A22" s="42" t="s">
        <v>21</v>
      </c>
      <c r="B22" s="43" t="s">
        <v>119</v>
      </c>
      <c r="C22" s="37">
        <f>C23</f>
        <v>0</v>
      </c>
      <c r="D22" s="38" t="s">
        <v>38</v>
      </c>
      <c r="E22" s="37">
        <f>E23</f>
        <v>6.4</v>
      </c>
      <c r="F22" s="37" t="s">
        <v>38</v>
      </c>
      <c r="G22" s="37" t="s">
        <v>38</v>
      </c>
      <c r="H22" s="37" t="s">
        <v>38</v>
      </c>
      <c r="I22" s="37" t="s">
        <v>38</v>
      </c>
      <c r="J22" s="37" t="s">
        <v>38</v>
      </c>
      <c r="K22" s="37" t="s">
        <v>38</v>
      </c>
      <c r="L22" s="37" t="s">
        <v>38</v>
      </c>
      <c r="M22" s="37" t="s">
        <v>38</v>
      </c>
      <c r="N22" s="37" t="s">
        <v>38</v>
      </c>
      <c r="O22" s="37">
        <f>O23</f>
        <v>6.4</v>
      </c>
      <c r="P22" s="37" t="s">
        <v>38</v>
      </c>
      <c r="Q22" s="37">
        <v>0</v>
      </c>
      <c r="R22" s="37"/>
      <c r="S22" s="37"/>
      <c r="T22" s="37"/>
      <c r="U22" s="37"/>
      <c r="V22" s="37"/>
      <c r="W22" s="37"/>
      <c r="X22" s="37"/>
      <c r="Y22" s="37">
        <v>0</v>
      </c>
      <c r="Z22" s="28" t="s">
        <v>38</v>
      </c>
      <c r="AA22" s="29" t="s">
        <v>38</v>
      </c>
      <c r="AB22" s="30"/>
    </row>
    <row r="23" spans="1:28" s="26" customFormat="1" ht="24">
      <c r="A23" s="34" t="s">
        <v>95</v>
      </c>
      <c r="B23" s="44" t="s">
        <v>74</v>
      </c>
      <c r="C23" s="45">
        <v>0</v>
      </c>
      <c r="D23" s="46" t="s">
        <v>38</v>
      </c>
      <c r="E23" s="45">
        <v>6.4</v>
      </c>
      <c r="F23" s="45" t="s">
        <v>38</v>
      </c>
      <c r="G23" s="45" t="s">
        <v>38</v>
      </c>
      <c r="H23" s="45" t="s">
        <v>38</v>
      </c>
      <c r="I23" s="45" t="s">
        <v>38</v>
      </c>
      <c r="J23" s="45" t="s">
        <v>38</v>
      </c>
      <c r="K23" s="45" t="s">
        <v>38</v>
      </c>
      <c r="L23" s="45" t="s">
        <v>38</v>
      </c>
      <c r="M23" s="45" t="s">
        <v>38</v>
      </c>
      <c r="N23" s="45" t="s">
        <v>38</v>
      </c>
      <c r="O23" s="45">
        <v>6.4</v>
      </c>
      <c r="P23" s="45" t="s">
        <v>38</v>
      </c>
      <c r="Q23" s="37">
        <v>0</v>
      </c>
      <c r="R23" s="45"/>
      <c r="S23" s="45"/>
      <c r="T23" s="45"/>
      <c r="U23" s="45"/>
      <c r="V23" s="45"/>
      <c r="W23" s="45"/>
      <c r="X23" s="45"/>
      <c r="Y23" s="37">
        <v>0</v>
      </c>
      <c r="Z23" s="23" t="s">
        <v>38</v>
      </c>
      <c r="AA23" s="24" t="s">
        <v>38</v>
      </c>
      <c r="AB23" s="25"/>
    </row>
    <row r="24" spans="1:28" s="31" customFormat="1" ht="12">
      <c r="A24" s="42" t="s">
        <v>57</v>
      </c>
      <c r="B24" s="43" t="s">
        <v>103</v>
      </c>
      <c r="C24" s="37">
        <f>C25+C26+C27</f>
        <v>3500</v>
      </c>
      <c r="D24" s="38" t="s">
        <v>38</v>
      </c>
      <c r="E24" s="37">
        <f>E25+E26+E27</f>
        <v>938</v>
      </c>
      <c r="F24" s="37" t="s">
        <v>38</v>
      </c>
      <c r="G24" s="37" t="s">
        <v>38</v>
      </c>
      <c r="H24" s="37" t="s">
        <v>38</v>
      </c>
      <c r="I24" s="37" t="s">
        <v>38</v>
      </c>
      <c r="J24" s="37" t="s">
        <v>38</v>
      </c>
      <c r="K24" s="37" t="s">
        <v>38</v>
      </c>
      <c r="L24" s="37" t="s">
        <v>38</v>
      </c>
      <c r="M24" s="37" t="s">
        <v>38</v>
      </c>
      <c r="N24" s="37" t="s">
        <v>38</v>
      </c>
      <c r="O24" s="37">
        <f>O25+O26+O27</f>
        <v>780.4999999999999</v>
      </c>
      <c r="P24" s="37" t="s">
        <v>38</v>
      </c>
      <c r="Q24" s="37">
        <f t="shared" si="0"/>
        <v>22.299999999999997</v>
      </c>
      <c r="R24" s="37"/>
      <c r="S24" s="37"/>
      <c r="T24" s="37"/>
      <c r="U24" s="37"/>
      <c r="V24" s="37"/>
      <c r="W24" s="37"/>
      <c r="X24" s="37"/>
      <c r="Y24" s="37">
        <f t="shared" si="1"/>
        <v>83.20895522388058</v>
      </c>
      <c r="Z24" s="28" t="s">
        <v>38</v>
      </c>
      <c r="AA24" s="29" t="s">
        <v>38</v>
      </c>
      <c r="AB24" s="30"/>
    </row>
    <row r="25" spans="1:28" s="26" customFormat="1" ht="60.75" customHeight="1">
      <c r="A25" s="34" t="s">
        <v>0</v>
      </c>
      <c r="B25" s="44" t="s">
        <v>121</v>
      </c>
      <c r="C25" s="45">
        <v>500</v>
      </c>
      <c r="D25" s="46" t="s">
        <v>38</v>
      </c>
      <c r="E25" s="45">
        <v>0</v>
      </c>
      <c r="F25" s="45" t="s">
        <v>38</v>
      </c>
      <c r="G25" s="45" t="s">
        <v>38</v>
      </c>
      <c r="H25" s="45" t="s">
        <v>38</v>
      </c>
      <c r="I25" s="45" t="s">
        <v>38</v>
      </c>
      <c r="J25" s="45" t="s">
        <v>38</v>
      </c>
      <c r="K25" s="45" t="s">
        <v>38</v>
      </c>
      <c r="L25" s="45" t="s">
        <v>38</v>
      </c>
      <c r="M25" s="45" t="s">
        <v>38</v>
      </c>
      <c r="N25" s="45" t="s">
        <v>38</v>
      </c>
      <c r="O25" s="45">
        <v>19.8</v>
      </c>
      <c r="P25" s="45" t="s">
        <v>38</v>
      </c>
      <c r="Q25" s="37">
        <f t="shared" si="0"/>
        <v>3.96</v>
      </c>
      <c r="R25" s="45"/>
      <c r="S25" s="45"/>
      <c r="T25" s="45"/>
      <c r="U25" s="45"/>
      <c r="V25" s="45"/>
      <c r="W25" s="45"/>
      <c r="X25" s="45"/>
      <c r="Y25" s="37">
        <v>0</v>
      </c>
      <c r="Z25" s="23" t="s">
        <v>38</v>
      </c>
      <c r="AA25" s="24" t="s">
        <v>38</v>
      </c>
      <c r="AB25" s="25"/>
    </row>
    <row r="26" spans="1:28" s="26" customFormat="1" ht="48">
      <c r="A26" s="34" t="s">
        <v>39</v>
      </c>
      <c r="B26" s="44" t="s">
        <v>3</v>
      </c>
      <c r="C26" s="45">
        <v>2500</v>
      </c>
      <c r="D26" s="46" t="s">
        <v>38</v>
      </c>
      <c r="E26" s="45">
        <v>938</v>
      </c>
      <c r="F26" s="45" t="s">
        <v>38</v>
      </c>
      <c r="G26" s="45" t="s">
        <v>38</v>
      </c>
      <c r="H26" s="45" t="s">
        <v>38</v>
      </c>
      <c r="I26" s="45" t="s">
        <v>38</v>
      </c>
      <c r="J26" s="45" t="s">
        <v>38</v>
      </c>
      <c r="K26" s="45" t="s">
        <v>38</v>
      </c>
      <c r="L26" s="45" t="s">
        <v>38</v>
      </c>
      <c r="M26" s="45" t="s">
        <v>38</v>
      </c>
      <c r="N26" s="45" t="s">
        <v>38</v>
      </c>
      <c r="O26" s="45">
        <v>742.8</v>
      </c>
      <c r="P26" s="45" t="s">
        <v>38</v>
      </c>
      <c r="Q26" s="37">
        <f t="shared" si="0"/>
        <v>29.712</v>
      </c>
      <c r="R26" s="45"/>
      <c r="S26" s="45"/>
      <c r="T26" s="45"/>
      <c r="U26" s="45"/>
      <c r="V26" s="45"/>
      <c r="W26" s="45"/>
      <c r="X26" s="45"/>
      <c r="Y26" s="37">
        <f t="shared" si="1"/>
        <v>79.18976545842217</v>
      </c>
      <c r="Z26" s="23" t="s">
        <v>38</v>
      </c>
      <c r="AA26" s="24" t="s">
        <v>38</v>
      </c>
      <c r="AB26" s="25"/>
    </row>
    <row r="27" spans="1:28" s="26" customFormat="1" ht="49.5" customHeight="1">
      <c r="A27" s="34" t="s">
        <v>115</v>
      </c>
      <c r="B27" s="44" t="s">
        <v>36</v>
      </c>
      <c r="C27" s="45">
        <v>500</v>
      </c>
      <c r="D27" s="46" t="s">
        <v>38</v>
      </c>
      <c r="E27" s="45">
        <v>0</v>
      </c>
      <c r="F27" s="45" t="s">
        <v>38</v>
      </c>
      <c r="G27" s="45" t="s">
        <v>38</v>
      </c>
      <c r="H27" s="45" t="s">
        <v>38</v>
      </c>
      <c r="I27" s="45" t="s">
        <v>38</v>
      </c>
      <c r="J27" s="45" t="s">
        <v>38</v>
      </c>
      <c r="K27" s="45" t="s">
        <v>38</v>
      </c>
      <c r="L27" s="45" t="s">
        <v>38</v>
      </c>
      <c r="M27" s="45" t="s">
        <v>38</v>
      </c>
      <c r="N27" s="45" t="s">
        <v>38</v>
      </c>
      <c r="O27" s="45">
        <v>17.9</v>
      </c>
      <c r="P27" s="45" t="s">
        <v>38</v>
      </c>
      <c r="Q27" s="37">
        <f t="shared" si="0"/>
        <v>3.5799999999999996</v>
      </c>
      <c r="R27" s="45"/>
      <c r="S27" s="45"/>
      <c r="T27" s="45"/>
      <c r="U27" s="45"/>
      <c r="V27" s="45"/>
      <c r="W27" s="45"/>
      <c r="X27" s="45"/>
      <c r="Y27" s="37" t="s">
        <v>38</v>
      </c>
      <c r="Z27" s="23" t="s">
        <v>38</v>
      </c>
      <c r="AA27" s="24" t="s">
        <v>38</v>
      </c>
      <c r="AB27" s="25"/>
    </row>
    <row r="28" spans="1:28" s="31" customFormat="1" ht="61.5" customHeight="1">
      <c r="A28" s="42" t="s">
        <v>41</v>
      </c>
      <c r="B28" s="43" t="s">
        <v>28</v>
      </c>
      <c r="C28" s="37">
        <f>C29+C30+C31</f>
        <v>611.1</v>
      </c>
      <c r="D28" s="38" t="s">
        <v>38</v>
      </c>
      <c r="E28" s="37">
        <f>E29+E30+E31</f>
        <v>153.2</v>
      </c>
      <c r="F28" s="37" t="s">
        <v>38</v>
      </c>
      <c r="G28" s="37" t="s">
        <v>38</v>
      </c>
      <c r="H28" s="37" t="s">
        <v>38</v>
      </c>
      <c r="I28" s="37" t="s">
        <v>38</v>
      </c>
      <c r="J28" s="37" t="s">
        <v>38</v>
      </c>
      <c r="K28" s="37" t="s">
        <v>38</v>
      </c>
      <c r="L28" s="37" t="s">
        <v>38</v>
      </c>
      <c r="M28" s="37" t="s">
        <v>38</v>
      </c>
      <c r="N28" s="37" t="s">
        <v>38</v>
      </c>
      <c r="O28" s="37">
        <f>O29+O30+O31</f>
        <v>109.9</v>
      </c>
      <c r="P28" s="37" t="s">
        <v>38</v>
      </c>
      <c r="Q28" s="37">
        <f t="shared" si="0"/>
        <v>17.983963344788087</v>
      </c>
      <c r="R28" s="37"/>
      <c r="S28" s="37"/>
      <c r="T28" s="37"/>
      <c r="U28" s="37"/>
      <c r="V28" s="37"/>
      <c r="W28" s="37"/>
      <c r="X28" s="37"/>
      <c r="Y28" s="37">
        <f t="shared" si="1"/>
        <v>71.73629242819844</v>
      </c>
      <c r="Z28" s="28" t="s">
        <v>38</v>
      </c>
      <c r="AA28" s="29" t="s">
        <v>38</v>
      </c>
      <c r="AB28" s="30"/>
    </row>
    <row r="29" spans="1:28" s="26" customFormat="1" ht="120.75" customHeight="1">
      <c r="A29" s="34" t="s">
        <v>16</v>
      </c>
      <c r="B29" s="44" t="s">
        <v>84</v>
      </c>
      <c r="C29" s="45">
        <v>350</v>
      </c>
      <c r="D29" s="46" t="s">
        <v>38</v>
      </c>
      <c r="E29" s="45">
        <v>87.5</v>
      </c>
      <c r="F29" s="45" t="s">
        <v>38</v>
      </c>
      <c r="G29" s="45" t="s">
        <v>38</v>
      </c>
      <c r="H29" s="45" t="s">
        <v>38</v>
      </c>
      <c r="I29" s="45" t="s">
        <v>38</v>
      </c>
      <c r="J29" s="45" t="s">
        <v>38</v>
      </c>
      <c r="K29" s="45" t="s">
        <v>38</v>
      </c>
      <c r="L29" s="45" t="s">
        <v>38</v>
      </c>
      <c r="M29" s="45" t="s">
        <v>38</v>
      </c>
      <c r="N29" s="45" t="s">
        <v>38</v>
      </c>
      <c r="O29" s="45">
        <v>54.9</v>
      </c>
      <c r="P29" s="45" t="s">
        <v>38</v>
      </c>
      <c r="Q29" s="37">
        <f t="shared" si="0"/>
        <v>15.685714285714285</v>
      </c>
      <c r="R29" s="45"/>
      <c r="S29" s="45"/>
      <c r="T29" s="45"/>
      <c r="U29" s="45"/>
      <c r="V29" s="45"/>
      <c r="W29" s="45"/>
      <c r="X29" s="45"/>
      <c r="Y29" s="37">
        <f t="shared" si="1"/>
        <v>62.74285714285714</v>
      </c>
      <c r="Z29" s="23" t="s">
        <v>38</v>
      </c>
      <c r="AA29" s="24" t="s">
        <v>38</v>
      </c>
      <c r="AB29" s="25"/>
    </row>
    <row r="30" spans="1:28" s="26" customFormat="1" ht="48">
      <c r="A30" s="34" t="s">
        <v>63</v>
      </c>
      <c r="B30" s="44" t="s">
        <v>10</v>
      </c>
      <c r="C30" s="45">
        <v>171.1</v>
      </c>
      <c r="D30" s="46" t="s">
        <v>38</v>
      </c>
      <c r="E30" s="45">
        <v>42.7</v>
      </c>
      <c r="F30" s="45" t="s">
        <v>38</v>
      </c>
      <c r="G30" s="45" t="s">
        <v>38</v>
      </c>
      <c r="H30" s="45" t="s">
        <v>38</v>
      </c>
      <c r="I30" s="45" t="s">
        <v>38</v>
      </c>
      <c r="J30" s="45" t="s">
        <v>38</v>
      </c>
      <c r="K30" s="45" t="s">
        <v>38</v>
      </c>
      <c r="L30" s="45" t="s">
        <v>38</v>
      </c>
      <c r="M30" s="45" t="s">
        <v>38</v>
      </c>
      <c r="N30" s="45" t="s">
        <v>38</v>
      </c>
      <c r="O30" s="45">
        <v>0</v>
      </c>
      <c r="P30" s="45" t="s">
        <v>38</v>
      </c>
      <c r="Q30" s="37">
        <f t="shared" si="0"/>
        <v>0</v>
      </c>
      <c r="R30" s="45"/>
      <c r="S30" s="45"/>
      <c r="T30" s="45"/>
      <c r="U30" s="45"/>
      <c r="V30" s="45"/>
      <c r="W30" s="45"/>
      <c r="X30" s="45"/>
      <c r="Y30" s="37">
        <f t="shared" si="1"/>
        <v>0</v>
      </c>
      <c r="Z30" s="23" t="s">
        <v>38</v>
      </c>
      <c r="AA30" s="24" t="s">
        <v>38</v>
      </c>
      <c r="AB30" s="25"/>
    </row>
    <row r="31" spans="1:28" s="26" customFormat="1" ht="120.75" customHeight="1">
      <c r="A31" s="34" t="s">
        <v>7</v>
      </c>
      <c r="B31" s="44" t="s">
        <v>24</v>
      </c>
      <c r="C31" s="45">
        <v>90</v>
      </c>
      <c r="D31" s="46" t="s">
        <v>38</v>
      </c>
      <c r="E31" s="45">
        <v>23</v>
      </c>
      <c r="F31" s="45" t="s">
        <v>38</v>
      </c>
      <c r="G31" s="45" t="s">
        <v>38</v>
      </c>
      <c r="H31" s="45" t="s">
        <v>38</v>
      </c>
      <c r="I31" s="45" t="s">
        <v>38</v>
      </c>
      <c r="J31" s="45" t="s">
        <v>38</v>
      </c>
      <c r="K31" s="45" t="s">
        <v>38</v>
      </c>
      <c r="L31" s="45" t="s">
        <v>38</v>
      </c>
      <c r="M31" s="45" t="s">
        <v>38</v>
      </c>
      <c r="N31" s="45" t="s">
        <v>38</v>
      </c>
      <c r="O31" s="45">
        <v>55</v>
      </c>
      <c r="P31" s="45" t="s">
        <v>38</v>
      </c>
      <c r="Q31" s="37">
        <f t="shared" si="0"/>
        <v>61.111111111111114</v>
      </c>
      <c r="R31" s="45"/>
      <c r="S31" s="45"/>
      <c r="T31" s="45"/>
      <c r="U31" s="45"/>
      <c r="V31" s="45"/>
      <c r="W31" s="45"/>
      <c r="X31" s="45"/>
      <c r="Y31" s="37" t="s">
        <v>186</v>
      </c>
      <c r="Z31" s="23" t="s">
        <v>38</v>
      </c>
      <c r="AA31" s="24" t="s">
        <v>38</v>
      </c>
      <c r="AB31" s="25"/>
    </row>
    <row r="32" spans="1:28" s="31" customFormat="1" ht="36">
      <c r="A32" s="42" t="s">
        <v>92</v>
      </c>
      <c r="B32" s="43" t="s">
        <v>25</v>
      </c>
      <c r="C32" s="37">
        <f>C33+C34</f>
        <v>210</v>
      </c>
      <c r="D32" s="38" t="s">
        <v>38</v>
      </c>
      <c r="E32" s="37">
        <f>E33+E34</f>
        <v>0</v>
      </c>
      <c r="F32" s="37" t="s">
        <v>38</v>
      </c>
      <c r="G32" s="37" t="s">
        <v>38</v>
      </c>
      <c r="H32" s="37" t="s">
        <v>38</v>
      </c>
      <c r="I32" s="37" t="s">
        <v>38</v>
      </c>
      <c r="J32" s="37" t="s">
        <v>38</v>
      </c>
      <c r="K32" s="37" t="s">
        <v>38</v>
      </c>
      <c r="L32" s="37" t="s">
        <v>38</v>
      </c>
      <c r="M32" s="37" t="s">
        <v>38</v>
      </c>
      <c r="N32" s="37" t="s">
        <v>38</v>
      </c>
      <c r="O32" s="37">
        <f>O33+O34</f>
        <v>6.8</v>
      </c>
      <c r="P32" s="37" t="s">
        <v>38</v>
      </c>
      <c r="Q32" s="37">
        <f t="shared" si="0"/>
        <v>3.238095238095238</v>
      </c>
      <c r="R32" s="37"/>
      <c r="S32" s="37"/>
      <c r="T32" s="37"/>
      <c r="U32" s="37"/>
      <c r="V32" s="37"/>
      <c r="W32" s="37"/>
      <c r="X32" s="37"/>
      <c r="Y32" s="37" t="s">
        <v>38</v>
      </c>
      <c r="Z32" s="28" t="s">
        <v>38</v>
      </c>
      <c r="AA32" s="29" t="s">
        <v>38</v>
      </c>
      <c r="AB32" s="30"/>
    </row>
    <row r="33" spans="1:28" s="26" customFormat="1" ht="132" customHeight="1">
      <c r="A33" s="34" t="s">
        <v>53</v>
      </c>
      <c r="B33" s="44" t="s">
        <v>75</v>
      </c>
      <c r="C33" s="45">
        <v>200</v>
      </c>
      <c r="D33" s="46" t="s">
        <v>38</v>
      </c>
      <c r="E33" s="45">
        <v>0</v>
      </c>
      <c r="F33" s="45" t="s">
        <v>38</v>
      </c>
      <c r="G33" s="45" t="s">
        <v>38</v>
      </c>
      <c r="H33" s="45" t="s">
        <v>38</v>
      </c>
      <c r="I33" s="45" t="s">
        <v>38</v>
      </c>
      <c r="J33" s="45" t="s">
        <v>38</v>
      </c>
      <c r="K33" s="45" t="s">
        <v>38</v>
      </c>
      <c r="L33" s="45" t="s">
        <v>38</v>
      </c>
      <c r="M33" s="45" t="s">
        <v>38</v>
      </c>
      <c r="N33" s="45" t="s">
        <v>38</v>
      </c>
      <c r="O33" s="45">
        <v>0</v>
      </c>
      <c r="P33" s="45" t="s">
        <v>38</v>
      </c>
      <c r="Q33" s="37">
        <f t="shared" si="0"/>
        <v>0</v>
      </c>
      <c r="R33" s="45"/>
      <c r="S33" s="45"/>
      <c r="T33" s="45"/>
      <c r="U33" s="45"/>
      <c r="V33" s="45"/>
      <c r="W33" s="45"/>
      <c r="X33" s="45"/>
      <c r="Y33" s="37">
        <v>0</v>
      </c>
      <c r="Z33" s="23" t="s">
        <v>38</v>
      </c>
      <c r="AA33" s="24" t="s">
        <v>38</v>
      </c>
      <c r="AB33" s="25"/>
    </row>
    <row r="34" spans="1:28" s="26" customFormat="1" ht="73.5" customHeight="1">
      <c r="A34" s="34" t="s">
        <v>109</v>
      </c>
      <c r="B34" s="44" t="s">
        <v>112</v>
      </c>
      <c r="C34" s="45">
        <v>10</v>
      </c>
      <c r="D34" s="46" t="s">
        <v>38</v>
      </c>
      <c r="E34" s="45">
        <v>0</v>
      </c>
      <c r="F34" s="45" t="s">
        <v>38</v>
      </c>
      <c r="G34" s="45" t="s">
        <v>38</v>
      </c>
      <c r="H34" s="45" t="s">
        <v>38</v>
      </c>
      <c r="I34" s="45" t="s">
        <v>38</v>
      </c>
      <c r="J34" s="45" t="s">
        <v>38</v>
      </c>
      <c r="K34" s="45" t="s">
        <v>38</v>
      </c>
      <c r="L34" s="45" t="s">
        <v>38</v>
      </c>
      <c r="M34" s="45" t="s">
        <v>38</v>
      </c>
      <c r="N34" s="45" t="s">
        <v>38</v>
      </c>
      <c r="O34" s="45">
        <v>6.8</v>
      </c>
      <c r="P34" s="45" t="s">
        <v>38</v>
      </c>
      <c r="Q34" s="37">
        <f t="shared" si="0"/>
        <v>68</v>
      </c>
      <c r="R34" s="45"/>
      <c r="S34" s="45"/>
      <c r="T34" s="45"/>
      <c r="U34" s="45"/>
      <c r="V34" s="45"/>
      <c r="W34" s="45"/>
      <c r="X34" s="45"/>
      <c r="Y34" s="37" t="s">
        <v>38</v>
      </c>
      <c r="Z34" s="23" t="s">
        <v>38</v>
      </c>
      <c r="AA34" s="24" t="s">
        <v>38</v>
      </c>
      <c r="AB34" s="25"/>
    </row>
    <row r="35" spans="1:28" s="31" customFormat="1" ht="12" hidden="1">
      <c r="A35" s="42" t="s">
        <v>154</v>
      </c>
      <c r="B35" s="43" t="s">
        <v>156</v>
      </c>
      <c r="C35" s="37">
        <f>C36</f>
        <v>0</v>
      </c>
      <c r="D35" s="38"/>
      <c r="E35" s="37">
        <f>E36</f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>
        <f>O36</f>
        <v>43.2</v>
      </c>
      <c r="P35" s="37"/>
      <c r="Q35" s="37" t="e">
        <f t="shared" si="0"/>
        <v>#DIV/0!</v>
      </c>
      <c r="R35" s="37"/>
      <c r="S35" s="37"/>
      <c r="T35" s="37"/>
      <c r="U35" s="37"/>
      <c r="V35" s="37"/>
      <c r="W35" s="37"/>
      <c r="X35" s="37"/>
      <c r="Y35" s="37" t="e">
        <f t="shared" si="1"/>
        <v>#DIV/0!</v>
      </c>
      <c r="Z35" s="28"/>
      <c r="AA35" s="29"/>
      <c r="AB35" s="30"/>
    </row>
    <row r="36" spans="1:28" s="26" customFormat="1" ht="24" hidden="1">
      <c r="A36" s="34" t="s">
        <v>155</v>
      </c>
      <c r="B36" s="44" t="s">
        <v>157</v>
      </c>
      <c r="C36" s="45">
        <v>0</v>
      </c>
      <c r="D36" s="46"/>
      <c r="E36" s="45">
        <v>0</v>
      </c>
      <c r="F36" s="45"/>
      <c r="G36" s="45"/>
      <c r="H36" s="45"/>
      <c r="I36" s="45"/>
      <c r="J36" s="45"/>
      <c r="K36" s="45"/>
      <c r="L36" s="45"/>
      <c r="M36" s="45"/>
      <c r="N36" s="45"/>
      <c r="O36" s="45">
        <v>43.2</v>
      </c>
      <c r="P36" s="45"/>
      <c r="Q36" s="37" t="e">
        <f t="shared" si="0"/>
        <v>#DIV/0!</v>
      </c>
      <c r="R36" s="45"/>
      <c r="S36" s="45"/>
      <c r="T36" s="45"/>
      <c r="U36" s="45"/>
      <c r="V36" s="45"/>
      <c r="W36" s="45"/>
      <c r="X36" s="45"/>
      <c r="Y36" s="37" t="e">
        <f t="shared" si="1"/>
        <v>#DIV/0!</v>
      </c>
      <c r="Z36" s="23"/>
      <c r="AA36" s="24"/>
      <c r="AB36" s="25"/>
    </row>
    <row r="37" spans="1:28" s="31" customFormat="1" ht="18" customHeight="1">
      <c r="A37" s="42" t="s">
        <v>71</v>
      </c>
      <c r="B37" s="43" t="s">
        <v>44</v>
      </c>
      <c r="C37" s="37">
        <f>C38+C48</f>
        <v>10971.8</v>
      </c>
      <c r="D37" s="38" t="s">
        <v>38</v>
      </c>
      <c r="E37" s="37">
        <f>E38+E48</f>
        <v>2113.1</v>
      </c>
      <c r="F37" s="37" t="s">
        <v>38</v>
      </c>
      <c r="G37" s="37" t="s">
        <v>38</v>
      </c>
      <c r="H37" s="37" t="s">
        <v>38</v>
      </c>
      <c r="I37" s="37" t="s">
        <v>38</v>
      </c>
      <c r="J37" s="37" t="s">
        <v>38</v>
      </c>
      <c r="K37" s="37" t="s">
        <v>38</v>
      </c>
      <c r="L37" s="37" t="s">
        <v>38</v>
      </c>
      <c r="M37" s="37" t="s">
        <v>38</v>
      </c>
      <c r="N37" s="37" t="s">
        <v>38</v>
      </c>
      <c r="O37" s="37">
        <f>O38+O48</f>
        <v>2113.1</v>
      </c>
      <c r="P37" s="37" t="s">
        <v>38</v>
      </c>
      <c r="Q37" s="37">
        <f t="shared" si="0"/>
        <v>19.259374031608306</v>
      </c>
      <c r="R37" s="37"/>
      <c r="S37" s="37"/>
      <c r="T37" s="37"/>
      <c r="U37" s="37"/>
      <c r="V37" s="37"/>
      <c r="W37" s="37"/>
      <c r="X37" s="37"/>
      <c r="Y37" s="37">
        <f t="shared" si="1"/>
        <v>100</v>
      </c>
      <c r="Z37" s="28" t="s">
        <v>38</v>
      </c>
      <c r="AA37" s="29" t="s">
        <v>38</v>
      </c>
      <c r="AB37" s="30"/>
    </row>
    <row r="38" spans="1:28" s="31" customFormat="1" ht="37.5" customHeight="1">
      <c r="A38" s="42" t="s">
        <v>153</v>
      </c>
      <c r="B38" s="43" t="s">
        <v>97</v>
      </c>
      <c r="C38" s="37">
        <f>C39+C41+C45</f>
        <v>11136.599999999999</v>
      </c>
      <c r="D38" s="38" t="s">
        <v>38</v>
      </c>
      <c r="E38" s="37">
        <f>E39+E41+E45</f>
        <v>2277.9</v>
      </c>
      <c r="F38" s="37" t="s">
        <v>38</v>
      </c>
      <c r="G38" s="37" t="s">
        <v>38</v>
      </c>
      <c r="H38" s="37" t="s">
        <v>38</v>
      </c>
      <c r="I38" s="37" t="s">
        <v>38</v>
      </c>
      <c r="J38" s="37" t="s">
        <v>38</v>
      </c>
      <c r="K38" s="37" t="s">
        <v>38</v>
      </c>
      <c r="L38" s="37" t="s">
        <v>38</v>
      </c>
      <c r="M38" s="37" t="s">
        <v>38</v>
      </c>
      <c r="N38" s="37" t="s">
        <v>38</v>
      </c>
      <c r="O38" s="37">
        <f>O39+O41+O45</f>
        <v>2277.9</v>
      </c>
      <c r="P38" s="37" t="s">
        <v>38</v>
      </c>
      <c r="Q38" s="37">
        <f t="shared" si="0"/>
        <v>20.454178115403266</v>
      </c>
      <c r="R38" s="37"/>
      <c r="S38" s="37"/>
      <c r="T38" s="37"/>
      <c r="U38" s="37"/>
      <c r="V38" s="37"/>
      <c r="W38" s="37"/>
      <c r="X38" s="37"/>
      <c r="Y38" s="37">
        <f t="shared" si="1"/>
        <v>100</v>
      </c>
      <c r="Z38" s="28" t="s">
        <v>38</v>
      </c>
      <c r="AA38" s="29" t="s">
        <v>38</v>
      </c>
      <c r="AB38" s="30"/>
    </row>
    <row r="39" spans="1:28" s="31" customFormat="1" ht="24">
      <c r="A39" s="42" t="s">
        <v>81</v>
      </c>
      <c r="B39" s="43" t="s">
        <v>42</v>
      </c>
      <c r="C39" s="37">
        <f>C40</f>
        <v>8959.8</v>
      </c>
      <c r="D39" s="38" t="s">
        <v>38</v>
      </c>
      <c r="E39" s="37">
        <f>E40</f>
        <v>2240</v>
      </c>
      <c r="F39" s="37" t="s">
        <v>38</v>
      </c>
      <c r="G39" s="37" t="s">
        <v>38</v>
      </c>
      <c r="H39" s="37" t="s">
        <v>38</v>
      </c>
      <c r="I39" s="37" t="s">
        <v>38</v>
      </c>
      <c r="J39" s="37" t="s">
        <v>38</v>
      </c>
      <c r="K39" s="37" t="s">
        <v>38</v>
      </c>
      <c r="L39" s="37" t="s">
        <v>38</v>
      </c>
      <c r="M39" s="37" t="s">
        <v>38</v>
      </c>
      <c r="N39" s="37" t="s">
        <v>38</v>
      </c>
      <c r="O39" s="37">
        <f>O40</f>
        <v>2240</v>
      </c>
      <c r="P39" s="37" t="s">
        <v>38</v>
      </c>
      <c r="Q39" s="37">
        <f t="shared" si="0"/>
        <v>25.00055804817072</v>
      </c>
      <c r="R39" s="37"/>
      <c r="S39" s="37"/>
      <c r="T39" s="37"/>
      <c r="U39" s="37"/>
      <c r="V39" s="37"/>
      <c r="W39" s="37"/>
      <c r="X39" s="37"/>
      <c r="Y39" s="37">
        <f t="shared" si="1"/>
        <v>100</v>
      </c>
      <c r="Z39" s="28" t="s">
        <v>38</v>
      </c>
      <c r="AA39" s="29" t="s">
        <v>38</v>
      </c>
      <c r="AB39" s="30"/>
    </row>
    <row r="40" spans="1:28" s="26" customFormat="1" ht="36">
      <c r="A40" s="34" t="s">
        <v>87</v>
      </c>
      <c r="B40" s="44" t="s">
        <v>114</v>
      </c>
      <c r="C40" s="45">
        <v>8959.8</v>
      </c>
      <c r="D40" s="46" t="s">
        <v>38</v>
      </c>
      <c r="E40" s="45">
        <v>2240</v>
      </c>
      <c r="F40" s="45" t="s">
        <v>38</v>
      </c>
      <c r="G40" s="45" t="s">
        <v>38</v>
      </c>
      <c r="H40" s="45" t="s">
        <v>38</v>
      </c>
      <c r="I40" s="45" t="s">
        <v>38</v>
      </c>
      <c r="J40" s="45" t="s">
        <v>38</v>
      </c>
      <c r="K40" s="45" t="s">
        <v>38</v>
      </c>
      <c r="L40" s="45" t="s">
        <v>38</v>
      </c>
      <c r="M40" s="45" t="s">
        <v>38</v>
      </c>
      <c r="N40" s="45" t="s">
        <v>38</v>
      </c>
      <c r="O40" s="45">
        <v>2240</v>
      </c>
      <c r="P40" s="45" t="s">
        <v>38</v>
      </c>
      <c r="Q40" s="37">
        <f t="shared" si="0"/>
        <v>25.00055804817072</v>
      </c>
      <c r="R40" s="45"/>
      <c r="S40" s="45"/>
      <c r="T40" s="45"/>
      <c r="U40" s="45"/>
      <c r="V40" s="45"/>
      <c r="W40" s="45"/>
      <c r="X40" s="45"/>
      <c r="Y40" s="37">
        <f t="shared" si="1"/>
        <v>100</v>
      </c>
      <c r="Z40" s="23" t="s">
        <v>38</v>
      </c>
      <c r="AA40" s="24" t="s">
        <v>38</v>
      </c>
      <c r="AB40" s="25"/>
    </row>
    <row r="41" spans="1:28" s="31" customFormat="1" ht="36" hidden="1">
      <c r="A41" s="42" t="s">
        <v>73</v>
      </c>
      <c r="B41" s="43" t="s">
        <v>9</v>
      </c>
      <c r="C41" s="37">
        <f>C42+C43+C44</f>
        <v>0</v>
      </c>
      <c r="D41" s="38" t="s">
        <v>38</v>
      </c>
      <c r="E41" s="37">
        <f>E42+E43+E44</f>
        <v>0</v>
      </c>
      <c r="F41" s="37" t="s">
        <v>38</v>
      </c>
      <c r="G41" s="37" t="s">
        <v>38</v>
      </c>
      <c r="H41" s="37" t="s">
        <v>38</v>
      </c>
      <c r="I41" s="37" t="s">
        <v>38</v>
      </c>
      <c r="J41" s="37" t="s">
        <v>38</v>
      </c>
      <c r="K41" s="37" t="s">
        <v>38</v>
      </c>
      <c r="L41" s="37" t="s">
        <v>38</v>
      </c>
      <c r="M41" s="37" t="s">
        <v>38</v>
      </c>
      <c r="N41" s="37" t="s">
        <v>38</v>
      </c>
      <c r="O41" s="37">
        <f>O42+O43+O44</f>
        <v>0</v>
      </c>
      <c r="P41" s="37" t="s">
        <v>38</v>
      </c>
      <c r="Q41" s="37" t="e">
        <f t="shared" si="0"/>
        <v>#DIV/0!</v>
      </c>
      <c r="R41" s="37"/>
      <c r="S41" s="37"/>
      <c r="T41" s="37"/>
      <c r="U41" s="37"/>
      <c r="V41" s="37"/>
      <c r="W41" s="37"/>
      <c r="X41" s="37"/>
      <c r="Y41" s="37" t="e">
        <f t="shared" si="1"/>
        <v>#DIV/0!</v>
      </c>
      <c r="Z41" s="28" t="s">
        <v>38</v>
      </c>
      <c r="AA41" s="29" t="s">
        <v>38</v>
      </c>
      <c r="AB41" s="30"/>
    </row>
    <row r="42" spans="1:28" s="26" customFormat="1" ht="132" hidden="1">
      <c r="A42" s="34" t="s">
        <v>158</v>
      </c>
      <c r="B42" s="44" t="s">
        <v>161</v>
      </c>
      <c r="C42" s="45">
        <v>0</v>
      </c>
      <c r="D42" s="46" t="s">
        <v>38</v>
      </c>
      <c r="E42" s="45">
        <v>0</v>
      </c>
      <c r="F42" s="45" t="s">
        <v>38</v>
      </c>
      <c r="G42" s="45" t="s">
        <v>38</v>
      </c>
      <c r="H42" s="45" t="s">
        <v>38</v>
      </c>
      <c r="I42" s="45" t="s">
        <v>38</v>
      </c>
      <c r="J42" s="45" t="s">
        <v>38</v>
      </c>
      <c r="K42" s="45" t="s">
        <v>38</v>
      </c>
      <c r="L42" s="45" t="s">
        <v>38</v>
      </c>
      <c r="M42" s="45" t="s">
        <v>38</v>
      </c>
      <c r="N42" s="45" t="s">
        <v>38</v>
      </c>
      <c r="O42" s="45">
        <v>0</v>
      </c>
      <c r="P42" s="45" t="s">
        <v>38</v>
      </c>
      <c r="Q42" s="37" t="e">
        <f aca="true" t="shared" si="2" ref="Q42:X45">O42*100/C42</f>
        <v>#DIV/0!</v>
      </c>
      <c r="R42" s="37" t="e">
        <f t="shared" si="2"/>
        <v>#VALUE!</v>
      </c>
      <c r="S42" s="37" t="e">
        <f t="shared" si="2"/>
        <v>#DIV/0!</v>
      </c>
      <c r="T42" s="37" t="e">
        <f t="shared" si="2"/>
        <v>#VALUE!</v>
      </c>
      <c r="U42" s="37" t="e">
        <f t="shared" si="2"/>
        <v>#DIV/0!</v>
      </c>
      <c r="V42" s="37" t="e">
        <f t="shared" si="2"/>
        <v>#VALUE!</v>
      </c>
      <c r="W42" s="37" t="e">
        <f t="shared" si="2"/>
        <v>#DIV/0!</v>
      </c>
      <c r="X42" s="37" t="e">
        <f t="shared" si="2"/>
        <v>#VALUE!</v>
      </c>
      <c r="Y42" s="37" t="e">
        <f t="shared" si="1"/>
        <v>#DIV/0!</v>
      </c>
      <c r="Z42" s="23" t="s">
        <v>38</v>
      </c>
      <c r="AA42" s="24" t="s">
        <v>38</v>
      </c>
      <c r="AB42" s="25"/>
    </row>
    <row r="43" spans="1:28" s="26" customFormat="1" ht="72" hidden="1">
      <c r="A43" s="34" t="s">
        <v>159</v>
      </c>
      <c r="B43" s="44" t="s">
        <v>160</v>
      </c>
      <c r="C43" s="45">
        <v>0</v>
      </c>
      <c r="D43" s="46" t="s">
        <v>38</v>
      </c>
      <c r="E43" s="45">
        <v>0</v>
      </c>
      <c r="F43" s="45" t="s">
        <v>38</v>
      </c>
      <c r="G43" s="45" t="s">
        <v>38</v>
      </c>
      <c r="H43" s="45" t="s">
        <v>38</v>
      </c>
      <c r="I43" s="45" t="s">
        <v>38</v>
      </c>
      <c r="J43" s="45" t="s">
        <v>38</v>
      </c>
      <c r="K43" s="45" t="s">
        <v>38</v>
      </c>
      <c r="L43" s="45" t="s">
        <v>38</v>
      </c>
      <c r="M43" s="45" t="s">
        <v>38</v>
      </c>
      <c r="N43" s="45" t="s">
        <v>38</v>
      </c>
      <c r="O43" s="45">
        <v>0</v>
      </c>
      <c r="P43" s="45" t="s">
        <v>38</v>
      </c>
      <c r="Q43" s="37" t="e">
        <f t="shared" si="2"/>
        <v>#DIV/0!</v>
      </c>
      <c r="R43" s="37" t="e">
        <f t="shared" si="2"/>
        <v>#VALUE!</v>
      </c>
      <c r="S43" s="37" t="e">
        <f t="shared" si="2"/>
        <v>#DIV/0!</v>
      </c>
      <c r="T43" s="37" t="e">
        <f t="shared" si="2"/>
        <v>#VALUE!</v>
      </c>
      <c r="U43" s="37" t="e">
        <f t="shared" si="2"/>
        <v>#DIV/0!</v>
      </c>
      <c r="V43" s="37" t="e">
        <f t="shared" si="2"/>
        <v>#VALUE!</v>
      </c>
      <c r="W43" s="37" t="e">
        <f t="shared" si="2"/>
        <v>#DIV/0!</v>
      </c>
      <c r="X43" s="37" t="e">
        <f t="shared" si="2"/>
        <v>#VALUE!</v>
      </c>
      <c r="Y43" s="37" t="e">
        <f t="shared" si="1"/>
        <v>#DIV/0!</v>
      </c>
      <c r="Z43" s="23" t="s">
        <v>38</v>
      </c>
      <c r="AA43" s="24" t="s">
        <v>38</v>
      </c>
      <c r="AB43" s="25"/>
    </row>
    <row r="44" spans="1:28" s="26" customFormat="1" ht="24" hidden="1">
      <c r="A44" s="34" t="s">
        <v>162</v>
      </c>
      <c r="B44" s="44" t="s">
        <v>163</v>
      </c>
      <c r="C44" s="45">
        <v>0</v>
      </c>
      <c r="D44" s="46"/>
      <c r="E44" s="45">
        <v>0</v>
      </c>
      <c r="F44" s="45"/>
      <c r="G44" s="45"/>
      <c r="H44" s="45"/>
      <c r="I44" s="45"/>
      <c r="J44" s="45"/>
      <c r="K44" s="45"/>
      <c r="L44" s="45"/>
      <c r="M44" s="45"/>
      <c r="N44" s="45"/>
      <c r="O44" s="45">
        <v>0</v>
      </c>
      <c r="P44" s="45"/>
      <c r="Q44" s="37" t="e">
        <f t="shared" si="2"/>
        <v>#DIV/0!</v>
      </c>
      <c r="R44" s="37"/>
      <c r="S44" s="37"/>
      <c r="T44" s="37"/>
      <c r="U44" s="37"/>
      <c r="V44" s="37"/>
      <c r="W44" s="37"/>
      <c r="X44" s="37"/>
      <c r="Y44" s="37" t="e">
        <f t="shared" si="1"/>
        <v>#DIV/0!</v>
      </c>
      <c r="Z44" s="23"/>
      <c r="AA44" s="24"/>
      <c r="AB44" s="25"/>
    </row>
    <row r="45" spans="1:28" s="26" customFormat="1" ht="24">
      <c r="A45" s="42" t="s">
        <v>164</v>
      </c>
      <c r="B45" s="43" t="s">
        <v>165</v>
      </c>
      <c r="C45" s="37">
        <f>C46+C47</f>
        <v>2176.8</v>
      </c>
      <c r="D45" s="38"/>
      <c r="E45" s="37">
        <f>E46+E47</f>
        <v>37.9</v>
      </c>
      <c r="F45" s="37"/>
      <c r="G45" s="37"/>
      <c r="H45" s="37"/>
      <c r="I45" s="37"/>
      <c r="J45" s="37"/>
      <c r="K45" s="37"/>
      <c r="L45" s="37"/>
      <c r="M45" s="37"/>
      <c r="N45" s="37"/>
      <c r="O45" s="37">
        <f>O46+O47</f>
        <v>37.9</v>
      </c>
      <c r="P45" s="37"/>
      <c r="Q45" s="37">
        <f t="shared" si="2"/>
        <v>1.7410878353546488</v>
      </c>
      <c r="R45" s="37"/>
      <c r="S45" s="37"/>
      <c r="T45" s="37"/>
      <c r="U45" s="37"/>
      <c r="V45" s="37"/>
      <c r="W45" s="37"/>
      <c r="X45" s="37"/>
      <c r="Y45" s="37">
        <f>O45*100/E45</f>
        <v>100</v>
      </c>
      <c r="Z45" s="23"/>
      <c r="AA45" s="24"/>
      <c r="AB45" s="25"/>
    </row>
    <row r="46" spans="1:28" s="26" customFormat="1" ht="60">
      <c r="A46" s="34" t="s">
        <v>185</v>
      </c>
      <c r="B46" s="44" t="s">
        <v>184</v>
      </c>
      <c r="C46" s="45">
        <v>2025.4</v>
      </c>
      <c r="D46" s="46"/>
      <c r="E46" s="45"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>
        <v>0</v>
      </c>
      <c r="P46" s="45"/>
      <c r="Q46" s="37">
        <f>O46*100/C46</f>
        <v>0</v>
      </c>
      <c r="R46" s="37"/>
      <c r="S46" s="37"/>
      <c r="T46" s="37"/>
      <c r="U46" s="37"/>
      <c r="V46" s="37"/>
      <c r="W46" s="37"/>
      <c r="X46" s="37"/>
      <c r="Y46" s="37" t="s">
        <v>38</v>
      </c>
      <c r="Z46" s="23"/>
      <c r="AA46" s="24"/>
      <c r="AB46" s="25"/>
    </row>
    <row r="47" spans="1:28" s="26" customFormat="1" ht="60">
      <c r="A47" s="34" t="s">
        <v>166</v>
      </c>
      <c r="B47" s="44" t="s">
        <v>167</v>
      </c>
      <c r="C47" s="45">
        <v>151.4</v>
      </c>
      <c r="D47" s="46"/>
      <c r="E47" s="45">
        <v>37.9</v>
      </c>
      <c r="F47" s="45"/>
      <c r="G47" s="45"/>
      <c r="H47" s="45"/>
      <c r="I47" s="45"/>
      <c r="J47" s="45"/>
      <c r="K47" s="45"/>
      <c r="L47" s="45"/>
      <c r="M47" s="45"/>
      <c r="N47" s="45"/>
      <c r="O47" s="45">
        <v>37.9</v>
      </c>
      <c r="P47" s="45"/>
      <c r="Q47" s="37">
        <f>O47*100/C47</f>
        <v>25.033025099075296</v>
      </c>
      <c r="R47" s="37"/>
      <c r="S47" s="37"/>
      <c r="T47" s="37"/>
      <c r="U47" s="37"/>
      <c r="V47" s="37"/>
      <c r="W47" s="37"/>
      <c r="X47" s="37"/>
      <c r="Y47" s="37">
        <f>O47*100/E47</f>
        <v>100</v>
      </c>
      <c r="Z47" s="23"/>
      <c r="AA47" s="24"/>
      <c r="AB47" s="25"/>
    </row>
    <row r="48" spans="1:28" s="31" customFormat="1" ht="60.75" customHeight="1">
      <c r="A48" s="42" t="s">
        <v>120</v>
      </c>
      <c r="B48" s="43" t="s">
        <v>56</v>
      </c>
      <c r="C48" s="37">
        <f>C49</f>
        <v>-164.8</v>
      </c>
      <c r="D48" s="38" t="s">
        <v>38</v>
      </c>
      <c r="E48" s="37">
        <f>E49</f>
        <v>-164.8</v>
      </c>
      <c r="F48" s="37" t="s">
        <v>38</v>
      </c>
      <c r="G48" s="37" t="s">
        <v>38</v>
      </c>
      <c r="H48" s="37" t="s">
        <v>38</v>
      </c>
      <c r="I48" s="37" t="s">
        <v>38</v>
      </c>
      <c r="J48" s="37" t="s">
        <v>38</v>
      </c>
      <c r="K48" s="37" t="s">
        <v>38</v>
      </c>
      <c r="L48" s="37" t="s">
        <v>38</v>
      </c>
      <c r="M48" s="37" t="s">
        <v>38</v>
      </c>
      <c r="N48" s="37" t="s">
        <v>38</v>
      </c>
      <c r="O48" s="37">
        <f>O49</f>
        <v>-164.8</v>
      </c>
      <c r="P48" s="37" t="s">
        <v>38</v>
      </c>
      <c r="Q48" s="37">
        <f t="shared" si="0"/>
        <v>100</v>
      </c>
      <c r="R48" s="37"/>
      <c r="S48" s="37"/>
      <c r="T48" s="37"/>
      <c r="U48" s="37"/>
      <c r="V48" s="37"/>
      <c r="W48" s="37"/>
      <c r="X48" s="37"/>
      <c r="Y48" s="37">
        <f t="shared" si="1"/>
        <v>100</v>
      </c>
      <c r="Z48" s="28" t="s">
        <v>38</v>
      </c>
      <c r="AA48" s="29" t="s">
        <v>38</v>
      </c>
      <c r="AB48" s="30"/>
    </row>
    <row r="49" spans="1:28" s="26" customFormat="1" ht="62.25" customHeight="1" thickBot="1">
      <c r="A49" s="34" t="s">
        <v>90</v>
      </c>
      <c r="B49" s="44" t="s">
        <v>110</v>
      </c>
      <c r="C49" s="45">
        <v>-164.8</v>
      </c>
      <c r="D49" s="46" t="s">
        <v>38</v>
      </c>
      <c r="E49" s="45">
        <v>-164.8</v>
      </c>
      <c r="F49" s="45" t="s">
        <v>38</v>
      </c>
      <c r="G49" s="45" t="s">
        <v>38</v>
      </c>
      <c r="H49" s="45" t="s">
        <v>38</v>
      </c>
      <c r="I49" s="45" t="s">
        <v>38</v>
      </c>
      <c r="J49" s="45" t="s">
        <v>38</v>
      </c>
      <c r="K49" s="45" t="s">
        <v>38</v>
      </c>
      <c r="L49" s="45" t="s">
        <v>38</v>
      </c>
      <c r="M49" s="45" t="s">
        <v>38</v>
      </c>
      <c r="N49" s="45" t="s">
        <v>38</v>
      </c>
      <c r="O49" s="45">
        <v>-164.8</v>
      </c>
      <c r="P49" s="45" t="s">
        <v>38</v>
      </c>
      <c r="Q49" s="37">
        <f t="shared" si="0"/>
        <v>100</v>
      </c>
      <c r="R49" s="45"/>
      <c r="S49" s="45"/>
      <c r="T49" s="45"/>
      <c r="U49" s="45"/>
      <c r="V49" s="45"/>
      <c r="W49" s="45"/>
      <c r="X49" s="45"/>
      <c r="Y49" s="37">
        <f t="shared" si="1"/>
        <v>100</v>
      </c>
      <c r="Z49" s="23" t="s">
        <v>38</v>
      </c>
      <c r="AA49" s="24" t="s">
        <v>38</v>
      </c>
      <c r="AB49" s="25"/>
    </row>
    <row r="50" spans="1:28" ht="13.5" customHeight="1">
      <c r="A50" s="1"/>
      <c r="B50" s="13"/>
      <c r="C50" s="6"/>
      <c r="D50" s="6" t="s">
        <v>91</v>
      </c>
      <c r="E50" s="6"/>
      <c r="F50" s="6" t="s">
        <v>91</v>
      </c>
      <c r="G50" s="6" t="s">
        <v>91</v>
      </c>
      <c r="H50" s="6" t="s">
        <v>91</v>
      </c>
      <c r="I50" s="6" t="s">
        <v>91</v>
      </c>
      <c r="J50" s="6" t="s">
        <v>91</v>
      </c>
      <c r="K50" s="6" t="s">
        <v>91</v>
      </c>
      <c r="L50" s="6" t="s">
        <v>91</v>
      </c>
      <c r="M50" s="6" t="s">
        <v>91</v>
      </c>
      <c r="N50" s="6" t="s">
        <v>91</v>
      </c>
      <c r="O50" s="6"/>
      <c r="P50" s="6" t="s">
        <v>91</v>
      </c>
      <c r="Q50" s="6"/>
      <c r="R50" s="6" t="s">
        <v>91</v>
      </c>
      <c r="S50" s="6" t="s">
        <v>91</v>
      </c>
      <c r="T50" s="6" t="s">
        <v>91</v>
      </c>
      <c r="U50" s="6" t="s">
        <v>91</v>
      </c>
      <c r="V50" s="6" t="s">
        <v>91</v>
      </c>
      <c r="W50" s="6" t="s">
        <v>91</v>
      </c>
      <c r="X50" s="6" t="s">
        <v>91</v>
      </c>
      <c r="Y50" s="6"/>
      <c r="Z50" s="6" t="s">
        <v>91</v>
      </c>
      <c r="AA50" s="6" t="s">
        <v>91</v>
      </c>
      <c r="AB50" s="11"/>
    </row>
  </sheetData>
  <sheetProtection/>
  <mergeCells count="10">
    <mergeCell ref="C1:Y1"/>
    <mergeCell ref="Q6:Y6"/>
    <mergeCell ref="O6:O7"/>
    <mergeCell ref="A5:Y5"/>
    <mergeCell ref="A2:Y2"/>
    <mergeCell ref="A3:Y3"/>
    <mergeCell ref="A4:Y4"/>
    <mergeCell ref="A6:A7"/>
    <mergeCell ref="B6:B7"/>
    <mergeCell ref="C6:N6"/>
  </mergeCells>
  <printOptions/>
  <pageMargins left="0.3937007874015748" right="0.1968503937007874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E18" sqref="AE18"/>
    </sheetView>
  </sheetViews>
  <sheetFormatPr defaultColWidth="8.8515625" defaultRowHeight="15"/>
  <cols>
    <col min="1" max="1" width="37.28125" style="10" customWidth="1"/>
    <col min="2" max="2" width="12.00390625" style="10" customWidth="1"/>
    <col min="3" max="3" width="11.140625" style="10" customWidth="1"/>
    <col min="4" max="9" width="8.8515625" style="10" hidden="1" customWidth="1"/>
    <col min="10" max="10" width="11.00390625" style="10" customWidth="1"/>
    <col min="11" max="13" width="8.8515625" style="10" hidden="1" customWidth="1"/>
    <col min="14" max="14" width="11.00390625" style="10" customWidth="1"/>
    <col min="15" max="15" width="9.28125" style="10" customWidth="1"/>
    <col min="16" max="21" width="8.8515625" style="10" hidden="1" customWidth="1"/>
    <col min="22" max="22" width="8.7109375" style="10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89" t="s">
        <v>152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"/>
      <c r="X1" s="8"/>
      <c r="Y1" s="11"/>
    </row>
    <row r="2" spans="1:25" ht="11.25" customHeight="1">
      <c r="A2" s="90" t="s">
        <v>15</v>
      </c>
      <c r="B2" s="90" t="s">
        <v>18</v>
      </c>
      <c r="C2" s="75" t="s">
        <v>123</v>
      </c>
      <c r="D2" s="87"/>
      <c r="E2" s="87"/>
      <c r="F2" s="87"/>
      <c r="G2" s="87"/>
      <c r="H2" s="87"/>
      <c r="I2" s="87"/>
      <c r="J2" s="88"/>
      <c r="K2" s="16"/>
      <c r="L2" s="16"/>
      <c r="M2" s="16"/>
      <c r="N2" s="78" t="s">
        <v>181</v>
      </c>
      <c r="O2" s="75" t="s">
        <v>124</v>
      </c>
      <c r="P2" s="87"/>
      <c r="Q2" s="87"/>
      <c r="R2" s="87"/>
      <c r="S2" s="87"/>
      <c r="T2" s="87"/>
      <c r="U2" s="87"/>
      <c r="V2" s="88"/>
      <c r="W2" s="16"/>
      <c r="X2" s="16"/>
      <c r="Y2" s="5"/>
    </row>
    <row r="3" spans="1:25" ht="60.75" customHeight="1">
      <c r="A3" s="91"/>
      <c r="B3" s="91"/>
      <c r="C3" s="67" t="s">
        <v>179</v>
      </c>
      <c r="D3" s="67" t="s">
        <v>13</v>
      </c>
      <c r="E3" s="67" t="s">
        <v>125</v>
      </c>
      <c r="F3" s="68" t="s">
        <v>122</v>
      </c>
      <c r="G3" s="68" t="s">
        <v>66</v>
      </c>
      <c r="H3" s="68" t="s">
        <v>46</v>
      </c>
      <c r="I3" s="68" t="s">
        <v>89</v>
      </c>
      <c r="J3" s="19" t="s">
        <v>180</v>
      </c>
      <c r="K3" s="68" t="s">
        <v>4</v>
      </c>
      <c r="L3" s="68" t="s">
        <v>76</v>
      </c>
      <c r="M3" s="68" t="s">
        <v>43</v>
      </c>
      <c r="N3" s="92"/>
      <c r="O3" s="67" t="s">
        <v>182</v>
      </c>
      <c r="P3" s="67" t="s">
        <v>32</v>
      </c>
      <c r="Q3" s="67" t="s">
        <v>99</v>
      </c>
      <c r="R3" s="67" t="s">
        <v>12</v>
      </c>
      <c r="S3" s="67" t="s">
        <v>122</v>
      </c>
      <c r="T3" s="67" t="s">
        <v>66</v>
      </c>
      <c r="U3" s="67" t="s">
        <v>46</v>
      </c>
      <c r="V3" s="67" t="s">
        <v>183</v>
      </c>
      <c r="W3" s="19" t="s">
        <v>126</v>
      </c>
      <c r="X3" s="3" t="s">
        <v>76</v>
      </c>
      <c r="Y3" s="5"/>
    </row>
    <row r="4" spans="1:25" ht="11.25" customHeight="1" thickBot="1">
      <c r="A4" s="69" t="s">
        <v>80</v>
      </c>
      <c r="B4" s="70" t="s">
        <v>54</v>
      </c>
      <c r="C4" s="71" t="s">
        <v>26</v>
      </c>
      <c r="D4" s="72" t="s">
        <v>47</v>
      </c>
      <c r="E4" s="72" t="s">
        <v>61</v>
      </c>
      <c r="F4" s="72" t="s">
        <v>88</v>
      </c>
      <c r="G4" s="72" t="s">
        <v>59</v>
      </c>
      <c r="H4" s="72" t="s">
        <v>35</v>
      </c>
      <c r="I4" s="72" t="s">
        <v>48</v>
      </c>
      <c r="J4" s="71" t="s">
        <v>118</v>
      </c>
      <c r="K4" s="72" t="s">
        <v>111</v>
      </c>
      <c r="L4" s="72" t="s">
        <v>79</v>
      </c>
      <c r="M4" s="72" t="s">
        <v>68</v>
      </c>
      <c r="N4" s="73" t="s">
        <v>11</v>
      </c>
      <c r="O4" s="71" t="s">
        <v>100</v>
      </c>
      <c r="P4" s="72" t="s">
        <v>83</v>
      </c>
      <c r="Q4" s="72" t="s">
        <v>55</v>
      </c>
      <c r="R4" s="72" t="s">
        <v>31</v>
      </c>
      <c r="S4" s="72" t="s">
        <v>45</v>
      </c>
      <c r="T4" s="72" t="s">
        <v>14</v>
      </c>
      <c r="U4" s="72" t="s">
        <v>104</v>
      </c>
      <c r="V4" s="71" t="s">
        <v>72</v>
      </c>
      <c r="W4" s="66" t="s">
        <v>94</v>
      </c>
      <c r="X4" s="2" t="s">
        <v>65</v>
      </c>
      <c r="Y4" s="5"/>
    </row>
    <row r="5" spans="1:25" s="18" customFormat="1" ht="30" customHeight="1">
      <c r="A5" s="51" t="s">
        <v>6</v>
      </c>
      <c r="B5" s="52" t="s">
        <v>93</v>
      </c>
      <c r="C5" s="53">
        <f>C7+C10+C12+C15+C20+C22+C24+C28</f>
        <v>45898.8</v>
      </c>
      <c r="D5" s="53" t="s">
        <v>38</v>
      </c>
      <c r="E5" s="53" t="s">
        <v>38</v>
      </c>
      <c r="F5" s="53" t="s">
        <v>38</v>
      </c>
      <c r="G5" s="53" t="s">
        <v>38</v>
      </c>
      <c r="H5" s="53" t="s">
        <v>38</v>
      </c>
      <c r="I5" s="53" t="s">
        <v>38</v>
      </c>
      <c r="J5" s="53">
        <f>J7+J10+J12+J15+J20+J22+J24+J28</f>
        <v>9299.699999999999</v>
      </c>
      <c r="K5" s="53" t="e">
        <f>K7+K12+K15+K20+K22+K24+K28+#REF!</f>
        <v>#VALUE!</v>
      </c>
      <c r="L5" s="53" t="e">
        <f>L7+L12+L15+L20+L22+L24+L28+#REF!</f>
        <v>#VALUE!</v>
      </c>
      <c r="M5" s="53" t="e">
        <f>M7+M12+M15+M20+M22+M24+M28+#REF!</f>
        <v>#VALUE!</v>
      </c>
      <c r="N5" s="53">
        <f>N7+N10+N12+N15+N20+N22+N24+N28</f>
        <v>8135.6</v>
      </c>
      <c r="O5" s="53">
        <f>N5*100/C5</f>
        <v>17.72508213722363</v>
      </c>
      <c r="P5" s="53"/>
      <c r="Q5" s="53"/>
      <c r="R5" s="53"/>
      <c r="S5" s="53"/>
      <c r="T5" s="53"/>
      <c r="U5" s="53"/>
      <c r="V5" s="53">
        <f>N5*100/J5</f>
        <v>87.48239190511524</v>
      </c>
      <c r="W5" s="47" t="s">
        <v>38</v>
      </c>
      <c r="X5" s="48" t="s">
        <v>38</v>
      </c>
      <c r="Y5" s="17"/>
    </row>
    <row r="6" spans="1:25" ht="15.75" customHeight="1">
      <c r="A6" s="39" t="s">
        <v>2</v>
      </c>
      <c r="B6" s="44" t="s">
        <v>29</v>
      </c>
      <c r="C6" s="54" t="s">
        <v>29</v>
      </c>
      <c r="D6" s="54" t="s">
        <v>29</v>
      </c>
      <c r="E6" s="54" t="s">
        <v>29</v>
      </c>
      <c r="F6" s="54" t="s">
        <v>29</v>
      </c>
      <c r="G6" s="54" t="s">
        <v>29</v>
      </c>
      <c r="H6" s="54" t="s">
        <v>29</v>
      </c>
      <c r="I6" s="54" t="s">
        <v>29</v>
      </c>
      <c r="J6" s="54"/>
      <c r="K6" s="54" t="s">
        <v>29</v>
      </c>
      <c r="L6" s="54" t="s">
        <v>29</v>
      </c>
      <c r="M6" s="54" t="s">
        <v>29</v>
      </c>
      <c r="N6" s="54" t="s">
        <v>29</v>
      </c>
      <c r="O6" s="54"/>
      <c r="P6" s="54"/>
      <c r="Q6" s="54"/>
      <c r="R6" s="54"/>
      <c r="S6" s="54"/>
      <c r="T6" s="54"/>
      <c r="U6" s="54"/>
      <c r="V6" s="54"/>
      <c r="W6" s="12" t="s">
        <v>29</v>
      </c>
      <c r="X6" s="9" t="s">
        <v>29</v>
      </c>
      <c r="Y6" s="4"/>
    </row>
    <row r="7" spans="1:25" s="18" customFormat="1" ht="15">
      <c r="A7" s="55" t="s">
        <v>69</v>
      </c>
      <c r="B7" s="56" t="s">
        <v>150</v>
      </c>
      <c r="C7" s="53">
        <f>C8+C9</f>
        <v>1219.3</v>
      </c>
      <c r="D7" s="53" t="s">
        <v>38</v>
      </c>
      <c r="E7" s="53" t="s">
        <v>38</v>
      </c>
      <c r="F7" s="53" t="s">
        <v>38</v>
      </c>
      <c r="G7" s="53" t="s">
        <v>38</v>
      </c>
      <c r="H7" s="53" t="s">
        <v>38</v>
      </c>
      <c r="I7" s="53" t="s">
        <v>38</v>
      </c>
      <c r="J7" s="53">
        <f>J8+J9</f>
        <v>210</v>
      </c>
      <c r="K7" s="53" t="e">
        <f>K8+K9</f>
        <v>#VALUE!</v>
      </c>
      <c r="L7" s="53" t="e">
        <f>L8+L9</f>
        <v>#VALUE!</v>
      </c>
      <c r="M7" s="53" t="e">
        <f>M8+M9</f>
        <v>#VALUE!</v>
      </c>
      <c r="N7" s="53">
        <f>N8+N9</f>
        <v>209.6</v>
      </c>
      <c r="O7" s="53">
        <f aca="true" t="shared" si="0" ref="O7:O29">N7*100/C7</f>
        <v>17.190191093250228</v>
      </c>
      <c r="P7" s="53"/>
      <c r="Q7" s="53"/>
      <c r="R7" s="53"/>
      <c r="S7" s="53"/>
      <c r="T7" s="53"/>
      <c r="U7" s="53"/>
      <c r="V7" s="53">
        <f aca="true" t="shared" si="1" ref="V7:V29">N7*100/J7</f>
        <v>99.80952380952381</v>
      </c>
      <c r="W7" s="47" t="s">
        <v>38</v>
      </c>
      <c r="X7" s="48" t="s">
        <v>38</v>
      </c>
      <c r="Y7" s="17"/>
    </row>
    <row r="8" spans="1:25" ht="15">
      <c r="A8" s="57" t="s">
        <v>49</v>
      </c>
      <c r="B8" s="58" t="s">
        <v>149</v>
      </c>
      <c r="C8" s="59">
        <v>300</v>
      </c>
      <c r="D8" s="59" t="s">
        <v>38</v>
      </c>
      <c r="E8" s="59" t="s">
        <v>38</v>
      </c>
      <c r="F8" s="59" t="s">
        <v>38</v>
      </c>
      <c r="G8" s="59" t="s">
        <v>38</v>
      </c>
      <c r="H8" s="59" t="s">
        <v>38</v>
      </c>
      <c r="I8" s="59" t="s">
        <v>38</v>
      </c>
      <c r="J8" s="59">
        <v>0</v>
      </c>
      <c r="K8" s="59" t="s">
        <v>38</v>
      </c>
      <c r="L8" s="59" t="s">
        <v>38</v>
      </c>
      <c r="M8" s="59" t="s">
        <v>38</v>
      </c>
      <c r="N8" s="59">
        <v>0</v>
      </c>
      <c r="O8" s="53" t="s">
        <v>38</v>
      </c>
      <c r="P8" s="59"/>
      <c r="Q8" s="59"/>
      <c r="R8" s="59"/>
      <c r="S8" s="59"/>
      <c r="T8" s="59"/>
      <c r="U8" s="59"/>
      <c r="V8" s="53" t="s">
        <v>38</v>
      </c>
      <c r="W8" s="7" t="s">
        <v>38</v>
      </c>
      <c r="X8" s="15" t="s">
        <v>38</v>
      </c>
      <c r="Y8" s="4"/>
    </row>
    <row r="9" spans="1:25" ht="15">
      <c r="A9" s="57" t="s">
        <v>17</v>
      </c>
      <c r="B9" s="58" t="s">
        <v>148</v>
      </c>
      <c r="C9" s="59">
        <v>919.3</v>
      </c>
      <c r="D9" s="59" t="s">
        <v>38</v>
      </c>
      <c r="E9" s="59" t="s">
        <v>38</v>
      </c>
      <c r="F9" s="59" t="s">
        <v>38</v>
      </c>
      <c r="G9" s="59" t="s">
        <v>38</v>
      </c>
      <c r="H9" s="59" t="s">
        <v>38</v>
      </c>
      <c r="I9" s="59" t="s">
        <v>38</v>
      </c>
      <c r="J9" s="59">
        <v>210</v>
      </c>
      <c r="K9" s="59" t="s">
        <v>38</v>
      </c>
      <c r="L9" s="59" t="s">
        <v>38</v>
      </c>
      <c r="M9" s="59" t="s">
        <v>38</v>
      </c>
      <c r="N9" s="59">
        <v>209.6</v>
      </c>
      <c r="O9" s="53">
        <f t="shared" si="0"/>
        <v>22.799956488632656</v>
      </c>
      <c r="P9" s="59"/>
      <c r="Q9" s="59"/>
      <c r="R9" s="59"/>
      <c r="S9" s="59"/>
      <c r="T9" s="59"/>
      <c r="U9" s="59"/>
      <c r="V9" s="53">
        <f t="shared" si="1"/>
        <v>99.80952380952381</v>
      </c>
      <c r="W9" s="7" t="s">
        <v>38</v>
      </c>
      <c r="X9" s="15" t="s">
        <v>38</v>
      </c>
      <c r="Y9" s="4"/>
    </row>
    <row r="10" spans="1:25" s="18" customFormat="1" ht="15">
      <c r="A10" s="55" t="s">
        <v>170</v>
      </c>
      <c r="B10" s="56" t="s">
        <v>168</v>
      </c>
      <c r="C10" s="53">
        <f>C11</f>
        <v>151.4</v>
      </c>
      <c r="D10" s="53"/>
      <c r="E10" s="53"/>
      <c r="F10" s="53"/>
      <c r="G10" s="53"/>
      <c r="H10" s="53"/>
      <c r="I10" s="53"/>
      <c r="J10" s="53">
        <f>J11</f>
        <v>37.1</v>
      </c>
      <c r="K10" s="53"/>
      <c r="L10" s="53"/>
      <c r="M10" s="53"/>
      <c r="N10" s="53">
        <f>N11</f>
        <v>37.1</v>
      </c>
      <c r="O10" s="53">
        <f t="shared" si="0"/>
        <v>24.50462351387054</v>
      </c>
      <c r="P10" s="53"/>
      <c r="Q10" s="53"/>
      <c r="R10" s="53"/>
      <c r="S10" s="53"/>
      <c r="T10" s="53"/>
      <c r="U10" s="53"/>
      <c r="V10" s="53">
        <f t="shared" si="1"/>
        <v>100</v>
      </c>
      <c r="W10" s="47"/>
      <c r="X10" s="48"/>
      <c r="Y10" s="17"/>
    </row>
    <row r="11" spans="1:25" ht="24.75">
      <c r="A11" s="57" t="s">
        <v>171</v>
      </c>
      <c r="B11" s="58" t="s">
        <v>169</v>
      </c>
      <c r="C11" s="59">
        <v>151.4</v>
      </c>
      <c r="D11" s="59"/>
      <c r="E11" s="59"/>
      <c r="F11" s="59"/>
      <c r="G11" s="59"/>
      <c r="H11" s="59"/>
      <c r="I11" s="59"/>
      <c r="J11" s="59">
        <v>37.1</v>
      </c>
      <c r="K11" s="59"/>
      <c r="L11" s="59"/>
      <c r="M11" s="59"/>
      <c r="N11" s="59">
        <v>37.1</v>
      </c>
      <c r="O11" s="59">
        <f>N11*100/C11</f>
        <v>24.50462351387054</v>
      </c>
      <c r="P11" s="59"/>
      <c r="Q11" s="59"/>
      <c r="R11" s="59"/>
      <c r="S11" s="59"/>
      <c r="T11" s="59"/>
      <c r="U11" s="59"/>
      <c r="V11" s="59">
        <f>N11*100/J11</f>
        <v>100</v>
      </c>
      <c r="W11" s="7"/>
      <c r="X11" s="15"/>
      <c r="Y11" s="4"/>
    </row>
    <row r="12" spans="1:25" s="18" customFormat="1" ht="15">
      <c r="A12" s="55" t="s">
        <v>51</v>
      </c>
      <c r="B12" s="56" t="s">
        <v>147</v>
      </c>
      <c r="C12" s="53">
        <f>C13+C14</f>
        <v>15570.099999999999</v>
      </c>
      <c r="D12" s="53" t="s">
        <v>38</v>
      </c>
      <c r="E12" s="53" t="s">
        <v>38</v>
      </c>
      <c r="F12" s="53" t="s">
        <v>38</v>
      </c>
      <c r="G12" s="53" t="s">
        <v>38</v>
      </c>
      <c r="H12" s="53" t="s">
        <v>38</v>
      </c>
      <c r="I12" s="53" t="s">
        <v>38</v>
      </c>
      <c r="J12" s="53">
        <f>J13+J14</f>
        <v>3117.2</v>
      </c>
      <c r="K12" s="53" t="s">
        <v>38</v>
      </c>
      <c r="L12" s="53" t="s">
        <v>38</v>
      </c>
      <c r="M12" s="53" t="s">
        <v>38</v>
      </c>
      <c r="N12" s="53">
        <f>N13+N14</f>
        <v>3115.6000000000004</v>
      </c>
      <c r="O12" s="53">
        <f t="shared" si="0"/>
        <v>20.010147654799912</v>
      </c>
      <c r="P12" s="53" t="s">
        <v>38</v>
      </c>
      <c r="Q12" s="53" t="s">
        <v>38</v>
      </c>
      <c r="R12" s="53" t="s">
        <v>38</v>
      </c>
      <c r="S12" s="53" t="s">
        <v>38</v>
      </c>
      <c r="T12" s="53" t="s">
        <v>38</v>
      </c>
      <c r="U12" s="53"/>
      <c r="V12" s="53">
        <f t="shared" si="1"/>
        <v>99.94867188502505</v>
      </c>
      <c r="W12" s="47" t="s">
        <v>38</v>
      </c>
      <c r="X12" s="48" t="s">
        <v>38</v>
      </c>
      <c r="Y12" s="17"/>
    </row>
    <row r="13" spans="1:25" ht="15">
      <c r="A13" s="57" t="s">
        <v>37</v>
      </c>
      <c r="B13" s="58" t="s">
        <v>146</v>
      </c>
      <c r="C13" s="59">
        <v>10453.3</v>
      </c>
      <c r="D13" s="59" t="s">
        <v>38</v>
      </c>
      <c r="E13" s="59" t="s">
        <v>38</v>
      </c>
      <c r="F13" s="59" t="s">
        <v>38</v>
      </c>
      <c r="G13" s="59" t="s">
        <v>38</v>
      </c>
      <c r="H13" s="59" t="s">
        <v>38</v>
      </c>
      <c r="I13" s="59" t="s">
        <v>38</v>
      </c>
      <c r="J13" s="59">
        <v>2200</v>
      </c>
      <c r="K13" s="59" t="s">
        <v>38</v>
      </c>
      <c r="L13" s="59" t="s">
        <v>38</v>
      </c>
      <c r="M13" s="59" t="s">
        <v>38</v>
      </c>
      <c r="N13" s="59">
        <v>2198.4</v>
      </c>
      <c r="O13" s="59">
        <f t="shared" si="0"/>
        <v>21.0306793070131</v>
      </c>
      <c r="P13" s="59"/>
      <c r="Q13" s="59"/>
      <c r="R13" s="59"/>
      <c r="S13" s="59"/>
      <c r="T13" s="59"/>
      <c r="U13" s="59"/>
      <c r="V13" s="59">
        <f t="shared" si="1"/>
        <v>99.92727272727272</v>
      </c>
      <c r="W13" s="7" t="s">
        <v>38</v>
      </c>
      <c r="X13" s="15" t="s">
        <v>38</v>
      </c>
      <c r="Y13" s="4"/>
    </row>
    <row r="14" spans="1:25" ht="24.75">
      <c r="A14" s="57" t="s">
        <v>177</v>
      </c>
      <c r="B14" s="58" t="s">
        <v>172</v>
      </c>
      <c r="C14" s="59">
        <v>5116.8</v>
      </c>
      <c r="D14" s="59"/>
      <c r="E14" s="59"/>
      <c r="F14" s="59"/>
      <c r="G14" s="59"/>
      <c r="H14" s="59"/>
      <c r="I14" s="59"/>
      <c r="J14" s="59">
        <v>917.2</v>
      </c>
      <c r="K14" s="59"/>
      <c r="L14" s="59"/>
      <c r="M14" s="59"/>
      <c r="N14" s="59">
        <v>917.2</v>
      </c>
      <c r="O14" s="59">
        <f t="shared" si="0"/>
        <v>17.92526579111945</v>
      </c>
      <c r="P14" s="59"/>
      <c r="Q14" s="59"/>
      <c r="R14" s="59"/>
      <c r="S14" s="59"/>
      <c r="T14" s="59"/>
      <c r="U14" s="59"/>
      <c r="V14" s="59">
        <f t="shared" si="1"/>
        <v>100</v>
      </c>
      <c r="W14" s="7"/>
      <c r="X14" s="15"/>
      <c r="Y14" s="4"/>
    </row>
    <row r="15" spans="1:25" s="18" customFormat="1" ht="15">
      <c r="A15" s="55" t="s">
        <v>30</v>
      </c>
      <c r="B15" s="56" t="s">
        <v>145</v>
      </c>
      <c r="C15" s="53">
        <f>C16+C17+C18+C19</f>
        <v>13088.7</v>
      </c>
      <c r="D15" s="53" t="s">
        <v>38</v>
      </c>
      <c r="E15" s="53" t="s">
        <v>38</v>
      </c>
      <c r="F15" s="53" t="s">
        <v>38</v>
      </c>
      <c r="G15" s="53" t="s">
        <v>38</v>
      </c>
      <c r="H15" s="53" t="s">
        <v>38</v>
      </c>
      <c r="I15" s="53" t="s">
        <v>38</v>
      </c>
      <c r="J15" s="53">
        <f>J16+J17+J18+J19</f>
        <v>2730</v>
      </c>
      <c r="K15" s="53" t="e">
        <f>K16+K17+K18+K19</f>
        <v>#VALUE!</v>
      </c>
      <c r="L15" s="53" t="e">
        <f>L16+L17+L18+L19</f>
        <v>#VALUE!</v>
      </c>
      <c r="M15" s="53" t="e">
        <f>M16+M17+M18+M19</f>
        <v>#VALUE!</v>
      </c>
      <c r="N15" s="53">
        <f>N16+N17+N18+N19</f>
        <v>1567.9</v>
      </c>
      <c r="O15" s="53">
        <f t="shared" si="0"/>
        <v>11.979035351104388</v>
      </c>
      <c r="P15" s="53"/>
      <c r="Q15" s="53"/>
      <c r="R15" s="53"/>
      <c r="S15" s="53"/>
      <c r="T15" s="53"/>
      <c r="U15" s="53"/>
      <c r="V15" s="53">
        <f t="shared" si="1"/>
        <v>57.43223443223443</v>
      </c>
      <c r="W15" s="47" t="s">
        <v>38</v>
      </c>
      <c r="X15" s="48" t="s">
        <v>38</v>
      </c>
      <c r="Y15" s="17"/>
    </row>
    <row r="16" spans="1:25" ht="15">
      <c r="A16" s="57" t="s">
        <v>50</v>
      </c>
      <c r="B16" s="58" t="s">
        <v>144</v>
      </c>
      <c r="C16" s="59">
        <v>580.6</v>
      </c>
      <c r="D16" s="59" t="s">
        <v>38</v>
      </c>
      <c r="E16" s="59" t="s">
        <v>38</v>
      </c>
      <c r="F16" s="59" t="s">
        <v>38</v>
      </c>
      <c r="G16" s="59" t="s">
        <v>38</v>
      </c>
      <c r="H16" s="59" t="s">
        <v>38</v>
      </c>
      <c r="I16" s="59" t="s">
        <v>38</v>
      </c>
      <c r="J16" s="59">
        <v>94.4</v>
      </c>
      <c r="K16" s="59" t="s">
        <v>38</v>
      </c>
      <c r="L16" s="59" t="s">
        <v>38</v>
      </c>
      <c r="M16" s="59" t="s">
        <v>38</v>
      </c>
      <c r="N16" s="59">
        <v>0</v>
      </c>
      <c r="O16" s="53">
        <f t="shared" si="0"/>
        <v>0</v>
      </c>
      <c r="P16" s="59"/>
      <c r="Q16" s="59"/>
      <c r="R16" s="59"/>
      <c r="S16" s="59"/>
      <c r="T16" s="59"/>
      <c r="U16" s="59"/>
      <c r="V16" s="53">
        <f t="shared" si="1"/>
        <v>0</v>
      </c>
      <c r="W16" s="7" t="s">
        <v>38</v>
      </c>
      <c r="X16" s="15" t="s">
        <v>38</v>
      </c>
      <c r="Y16" s="4"/>
    </row>
    <row r="17" spans="1:25" ht="15">
      <c r="A17" s="57" t="s">
        <v>64</v>
      </c>
      <c r="B17" s="58" t="s">
        <v>143</v>
      </c>
      <c r="C17" s="59">
        <v>3784.3</v>
      </c>
      <c r="D17" s="59" t="s">
        <v>38</v>
      </c>
      <c r="E17" s="59" t="s">
        <v>38</v>
      </c>
      <c r="F17" s="59" t="s">
        <v>38</v>
      </c>
      <c r="G17" s="59" t="s">
        <v>38</v>
      </c>
      <c r="H17" s="59" t="s">
        <v>38</v>
      </c>
      <c r="I17" s="59" t="s">
        <v>38</v>
      </c>
      <c r="J17" s="59">
        <v>1029.3</v>
      </c>
      <c r="K17" s="59" t="s">
        <v>38</v>
      </c>
      <c r="L17" s="59" t="s">
        <v>38</v>
      </c>
      <c r="M17" s="59" t="s">
        <v>38</v>
      </c>
      <c r="N17" s="59">
        <v>0</v>
      </c>
      <c r="O17" s="53">
        <f t="shared" si="0"/>
        <v>0</v>
      </c>
      <c r="P17" s="59"/>
      <c r="Q17" s="59"/>
      <c r="R17" s="59"/>
      <c r="S17" s="59"/>
      <c r="T17" s="59"/>
      <c r="U17" s="59"/>
      <c r="V17" s="53">
        <f t="shared" si="1"/>
        <v>0</v>
      </c>
      <c r="W17" s="7" t="s">
        <v>38</v>
      </c>
      <c r="X17" s="15" t="s">
        <v>38</v>
      </c>
      <c r="Y17" s="4"/>
    </row>
    <row r="18" spans="1:25" ht="15">
      <c r="A18" s="57" t="s">
        <v>77</v>
      </c>
      <c r="B18" s="58" t="s">
        <v>142</v>
      </c>
      <c r="C18" s="59">
        <v>8378.8</v>
      </c>
      <c r="D18" s="59" t="s">
        <v>38</v>
      </c>
      <c r="E18" s="59" t="s">
        <v>38</v>
      </c>
      <c r="F18" s="59" t="s">
        <v>38</v>
      </c>
      <c r="G18" s="59" t="s">
        <v>38</v>
      </c>
      <c r="H18" s="59" t="s">
        <v>38</v>
      </c>
      <c r="I18" s="59" t="s">
        <v>38</v>
      </c>
      <c r="J18" s="59">
        <v>1520</v>
      </c>
      <c r="K18" s="59" t="s">
        <v>38</v>
      </c>
      <c r="L18" s="59" t="s">
        <v>38</v>
      </c>
      <c r="M18" s="59" t="s">
        <v>38</v>
      </c>
      <c r="N18" s="59">
        <v>1507.2</v>
      </c>
      <c r="O18" s="53">
        <f t="shared" si="0"/>
        <v>17.988256074855588</v>
      </c>
      <c r="P18" s="59"/>
      <c r="Q18" s="59"/>
      <c r="R18" s="59"/>
      <c r="S18" s="59"/>
      <c r="T18" s="59"/>
      <c r="U18" s="59"/>
      <c r="V18" s="53">
        <f t="shared" si="1"/>
        <v>99.15789473684211</v>
      </c>
      <c r="W18" s="7" t="s">
        <v>38</v>
      </c>
      <c r="X18" s="15" t="s">
        <v>38</v>
      </c>
      <c r="Y18" s="4"/>
    </row>
    <row r="19" spans="1:25" ht="25.5" customHeight="1">
      <c r="A19" s="57" t="s">
        <v>33</v>
      </c>
      <c r="B19" s="58" t="s">
        <v>141</v>
      </c>
      <c r="C19" s="59">
        <v>345</v>
      </c>
      <c r="D19" s="59" t="s">
        <v>38</v>
      </c>
      <c r="E19" s="59" t="s">
        <v>38</v>
      </c>
      <c r="F19" s="59" t="s">
        <v>38</v>
      </c>
      <c r="G19" s="59" t="s">
        <v>38</v>
      </c>
      <c r="H19" s="59" t="s">
        <v>38</v>
      </c>
      <c r="I19" s="59" t="s">
        <v>38</v>
      </c>
      <c r="J19" s="59">
        <v>86.3</v>
      </c>
      <c r="K19" s="59" t="s">
        <v>38</v>
      </c>
      <c r="L19" s="59" t="s">
        <v>38</v>
      </c>
      <c r="M19" s="59" t="s">
        <v>38</v>
      </c>
      <c r="N19" s="59">
        <v>60.7</v>
      </c>
      <c r="O19" s="53">
        <f t="shared" si="0"/>
        <v>17.594202898550726</v>
      </c>
      <c r="P19" s="59"/>
      <c r="Q19" s="59"/>
      <c r="R19" s="59"/>
      <c r="S19" s="59"/>
      <c r="T19" s="59"/>
      <c r="U19" s="59"/>
      <c r="V19" s="53">
        <f t="shared" si="1"/>
        <v>70.33603707995366</v>
      </c>
      <c r="W19" s="7" t="s">
        <v>38</v>
      </c>
      <c r="X19" s="15" t="s">
        <v>38</v>
      </c>
      <c r="Y19" s="4"/>
    </row>
    <row r="20" spans="1:25" s="18" customFormat="1" ht="15">
      <c r="A20" s="55" t="s">
        <v>107</v>
      </c>
      <c r="B20" s="56" t="s">
        <v>140</v>
      </c>
      <c r="C20" s="53">
        <f>C21</f>
        <v>400</v>
      </c>
      <c r="D20" s="53" t="s">
        <v>38</v>
      </c>
      <c r="E20" s="53" t="s">
        <v>38</v>
      </c>
      <c r="F20" s="53" t="s">
        <v>38</v>
      </c>
      <c r="G20" s="53" t="s">
        <v>38</v>
      </c>
      <c r="H20" s="53" t="s">
        <v>38</v>
      </c>
      <c r="I20" s="53" t="s">
        <v>38</v>
      </c>
      <c r="J20" s="53">
        <f>J21</f>
        <v>79.2</v>
      </c>
      <c r="K20" s="53" t="str">
        <f>K21</f>
        <v>-</v>
      </c>
      <c r="L20" s="53" t="str">
        <f>L21</f>
        <v>-</v>
      </c>
      <c r="M20" s="53" t="str">
        <f>M21</f>
        <v>-</v>
      </c>
      <c r="N20" s="53">
        <f>N21</f>
        <v>79.2</v>
      </c>
      <c r="O20" s="53">
        <f t="shared" si="0"/>
        <v>19.8</v>
      </c>
      <c r="P20" s="53"/>
      <c r="Q20" s="53"/>
      <c r="R20" s="53"/>
      <c r="S20" s="53"/>
      <c r="T20" s="53"/>
      <c r="U20" s="53"/>
      <c r="V20" s="53">
        <f t="shared" si="1"/>
        <v>100</v>
      </c>
      <c r="W20" s="47" t="s">
        <v>38</v>
      </c>
      <c r="X20" s="48" t="s">
        <v>38</v>
      </c>
      <c r="Y20" s="17"/>
    </row>
    <row r="21" spans="1:25" ht="25.5" customHeight="1">
      <c r="A21" s="57" t="s">
        <v>67</v>
      </c>
      <c r="B21" s="58" t="s">
        <v>139</v>
      </c>
      <c r="C21" s="59">
        <v>400</v>
      </c>
      <c r="D21" s="59" t="s">
        <v>38</v>
      </c>
      <c r="E21" s="59" t="s">
        <v>38</v>
      </c>
      <c r="F21" s="59" t="s">
        <v>38</v>
      </c>
      <c r="G21" s="59" t="s">
        <v>38</v>
      </c>
      <c r="H21" s="59" t="s">
        <v>38</v>
      </c>
      <c r="I21" s="59" t="s">
        <v>38</v>
      </c>
      <c r="J21" s="59">
        <v>79.2</v>
      </c>
      <c r="K21" s="59" t="s">
        <v>38</v>
      </c>
      <c r="L21" s="59" t="s">
        <v>38</v>
      </c>
      <c r="M21" s="59" t="s">
        <v>38</v>
      </c>
      <c r="N21" s="59">
        <v>79.2</v>
      </c>
      <c r="O21" s="53">
        <f t="shared" si="0"/>
        <v>19.8</v>
      </c>
      <c r="P21" s="59"/>
      <c r="Q21" s="59"/>
      <c r="R21" s="59"/>
      <c r="S21" s="59"/>
      <c r="T21" s="59"/>
      <c r="U21" s="59"/>
      <c r="V21" s="53">
        <f t="shared" si="1"/>
        <v>100</v>
      </c>
      <c r="W21" s="7" t="s">
        <v>38</v>
      </c>
      <c r="X21" s="15" t="s">
        <v>38</v>
      </c>
      <c r="Y21" s="4"/>
    </row>
    <row r="22" spans="1:25" s="18" customFormat="1" ht="15">
      <c r="A22" s="55" t="s">
        <v>102</v>
      </c>
      <c r="B22" s="56" t="s">
        <v>138</v>
      </c>
      <c r="C22" s="53">
        <f>C23</f>
        <v>12191.6</v>
      </c>
      <c r="D22" s="53" t="s">
        <v>38</v>
      </c>
      <c r="E22" s="53" t="s">
        <v>38</v>
      </c>
      <c r="F22" s="53" t="s">
        <v>38</v>
      </c>
      <c r="G22" s="53" t="s">
        <v>38</v>
      </c>
      <c r="H22" s="53" t="s">
        <v>38</v>
      </c>
      <c r="I22" s="53" t="s">
        <v>38</v>
      </c>
      <c r="J22" s="53">
        <f>J23</f>
        <v>3079.3</v>
      </c>
      <c r="K22" s="53" t="str">
        <f>K23</f>
        <v>-</v>
      </c>
      <c r="L22" s="53" t="str">
        <f>L23</f>
        <v>-</v>
      </c>
      <c r="M22" s="53" t="str">
        <f>M23</f>
        <v>-</v>
      </c>
      <c r="N22" s="53">
        <f>N23</f>
        <v>3079.3</v>
      </c>
      <c r="O22" s="53">
        <f t="shared" si="0"/>
        <v>25.257554381705436</v>
      </c>
      <c r="P22" s="53"/>
      <c r="Q22" s="53"/>
      <c r="R22" s="53"/>
      <c r="S22" s="53"/>
      <c r="T22" s="53"/>
      <c r="U22" s="53"/>
      <c r="V22" s="53">
        <f t="shared" si="1"/>
        <v>100</v>
      </c>
      <c r="W22" s="47" t="s">
        <v>38</v>
      </c>
      <c r="X22" s="48" t="s">
        <v>38</v>
      </c>
      <c r="Y22" s="17"/>
    </row>
    <row r="23" spans="1:25" ht="15">
      <c r="A23" s="57" t="s">
        <v>82</v>
      </c>
      <c r="B23" s="58" t="s">
        <v>137</v>
      </c>
      <c r="C23" s="59">
        <v>12191.6</v>
      </c>
      <c r="D23" s="59" t="s">
        <v>38</v>
      </c>
      <c r="E23" s="59" t="s">
        <v>38</v>
      </c>
      <c r="F23" s="59" t="s">
        <v>38</v>
      </c>
      <c r="G23" s="59" t="s">
        <v>38</v>
      </c>
      <c r="H23" s="59" t="s">
        <v>38</v>
      </c>
      <c r="I23" s="59" t="s">
        <v>38</v>
      </c>
      <c r="J23" s="59">
        <v>3079.3</v>
      </c>
      <c r="K23" s="59" t="s">
        <v>38</v>
      </c>
      <c r="L23" s="59" t="s">
        <v>38</v>
      </c>
      <c r="M23" s="59" t="s">
        <v>38</v>
      </c>
      <c r="N23" s="59">
        <v>3079.3</v>
      </c>
      <c r="O23" s="53">
        <f t="shared" si="0"/>
        <v>25.257554381705436</v>
      </c>
      <c r="P23" s="59"/>
      <c r="Q23" s="59"/>
      <c r="R23" s="59"/>
      <c r="S23" s="59"/>
      <c r="T23" s="59"/>
      <c r="U23" s="59"/>
      <c r="V23" s="53">
        <f t="shared" si="1"/>
        <v>100</v>
      </c>
      <c r="W23" s="7" t="s">
        <v>38</v>
      </c>
      <c r="X23" s="15" t="s">
        <v>38</v>
      </c>
      <c r="Y23" s="4"/>
    </row>
    <row r="24" spans="1:25" s="18" customFormat="1" ht="15">
      <c r="A24" s="55" t="s">
        <v>23</v>
      </c>
      <c r="B24" s="56" t="s">
        <v>151</v>
      </c>
      <c r="C24" s="53">
        <f>SUM(C25:C27)</f>
        <v>2711.4</v>
      </c>
      <c r="D24" s="53" t="s">
        <v>38</v>
      </c>
      <c r="E24" s="53" t="s">
        <v>38</v>
      </c>
      <c r="F24" s="53" t="s">
        <v>38</v>
      </c>
      <c r="G24" s="53" t="s">
        <v>38</v>
      </c>
      <c r="H24" s="53" t="s">
        <v>38</v>
      </c>
      <c r="I24" s="53" t="s">
        <v>38</v>
      </c>
      <c r="J24" s="53">
        <f>SUM(J25:J27)</f>
        <v>9.4</v>
      </c>
      <c r="K24" s="53" t="str">
        <f>K25</f>
        <v>-</v>
      </c>
      <c r="L24" s="53" t="str">
        <f>L25</f>
        <v>-</v>
      </c>
      <c r="M24" s="53" t="str">
        <f>M25</f>
        <v>-</v>
      </c>
      <c r="N24" s="53">
        <f>SUM(N25:N27)</f>
        <v>9.4</v>
      </c>
      <c r="O24" s="53">
        <f t="shared" si="0"/>
        <v>0.34668436969831085</v>
      </c>
      <c r="P24" s="53"/>
      <c r="Q24" s="53"/>
      <c r="R24" s="53"/>
      <c r="S24" s="53"/>
      <c r="T24" s="53"/>
      <c r="U24" s="53"/>
      <c r="V24" s="53">
        <f t="shared" si="1"/>
        <v>100</v>
      </c>
      <c r="W24" s="47" t="s">
        <v>38</v>
      </c>
      <c r="X24" s="48" t="s">
        <v>38</v>
      </c>
      <c r="Y24" s="17"/>
    </row>
    <row r="25" spans="1:25" ht="15">
      <c r="A25" s="57" t="s">
        <v>101</v>
      </c>
      <c r="B25" s="58" t="s">
        <v>136</v>
      </c>
      <c r="C25" s="59">
        <v>36</v>
      </c>
      <c r="D25" s="59" t="s">
        <v>38</v>
      </c>
      <c r="E25" s="59" t="s">
        <v>38</v>
      </c>
      <c r="F25" s="59" t="s">
        <v>38</v>
      </c>
      <c r="G25" s="59" t="s">
        <v>38</v>
      </c>
      <c r="H25" s="59" t="s">
        <v>38</v>
      </c>
      <c r="I25" s="59" t="s">
        <v>38</v>
      </c>
      <c r="J25" s="59">
        <v>9.4</v>
      </c>
      <c r="K25" s="59" t="s">
        <v>38</v>
      </c>
      <c r="L25" s="59" t="s">
        <v>38</v>
      </c>
      <c r="M25" s="59" t="s">
        <v>38</v>
      </c>
      <c r="N25" s="59">
        <v>9.4</v>
      </c>
      <c r="O25" s="53">
        <f t="shared" si="0"/>
        <v>26.11111111111111</v>
      </c>
      <c r="P25" s="59"/>
      <c r="Q25" s="59"/>
      <c r="R25" s="59"/>
      <c r="S25" s="59"/>
      <c r="T25" s="59"/>
      <c r="U25" s="59"/>
      <c r="V25" s="53">
        <f t="shared" si="1"/>
        <v>100</v>
      </c>
      <c r="W25" s="7" t="s">
        <v>38</v>
      </c>
      <c r="X25" s="15" t="s">
        <v>38</v>
      </c>
      <c r="Y25" s="4"/>
    </row>
    <row r="26" spans="1:25" ht="15">
      <c r="A26" s="57" t="s">
        <v>175</v>
      </c>
      <c r="B26" s="58" t="s">
        <v>173</v>
      </c>
      <c r="C26" s="59">
        <v>650</v>
      </c>
      <c r="D26" s="59"/>
      <c r="E26" s="59"/>
      <c r="F26" s="59"/>
      <c r="G26" s="59"/>
      <c r="H26" s="59"/>
      <c r="I26" s="59"/>
      <c r="J26" s="59">
        <v>0</v>
      </c>
      <c r="K26" s="59"/>
      <c r="L26" s="59"/>
      <c r="M26" s="59"/>
      <c r="N26" s="59">
        <v>0</v>
      </c>
      <c r="O26" s="53">
        <f t="shared" si="0"/>
        <v>0</v>
      </c>
      <c r="P26" s="59"/>
      <c r="Q26" s="59"/>
      <c r="R26" s="59"/>
      <c r="S26" s="59"/>
      <c r="T26" s="59"/>
      <c r="U26" s="59"/>
      <c r="V26" s="53" t="s">
        <v>38</v>
      </c>
      <c r="W26" s="7"/>
      <c r="X26" s="15"/>
      <c r="Y26" s="4"/>
    </row>
    <row r="27" spans="1:25" ht="15">
      <c r="A27" s="57" t="s">
        <v>176</v>
      </c>
      <c r="B27" s="58" t="s">
        <v>174</v>
      </c>
      <c r="C27" s="59">
        <v>2025.4</v>
      </c>
      <c r="D27" s="59"/>
      <c r="E27" s="59"/>
      <c r="F27" s="59"/>
      <c r="G27" s="59"/>
      <c r="H27" s="59"/>
      <c r="I27" s="59"/>
      <c r="J27" s="59">
        <v>0</v>
      </c>
      <c r="K27" s="59"/>
      <c r="L27" s="59"/>
      <c r="M27" s="59"/>
      <c r="N27" s="59">
        <v>0</v>
      </c>
      <c r="O27" s="53">
        <f t="shared" si="0"/>
        <v>0</v>
      </c>
      <c r="P27" s="59"/>
      <c r="Q27" s="59"/>
      <c r="R27" s="59"/>
      <c r="S27" s="59"/>
      <c r="T27" s="59"/>
      <c r="U27" s="59"/>
      <c r="V27" s="53" t="s">
        <v>38</v>
      </c>
      <c r="W27" s="7"/>
      <c r="X27" s="15"/>
      <c r="Y27" s="4"/>
    </row>
    <row r="28" spans="1:25" s="18" customFormat="1" ht="15">
      <c r="A28" s="55" t="s">
        <v>113</v>
      </c>
      <c r="B28" s="56" t="s">
        <v>135</v>
      </c>
      <c r="C28" s="53">
        <f>C29</f>
        <v>566.3</v>
      </c>
      <c r="D28" s="53" t="s">
        <v>38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>
        <f>J29</f>
        <v>37.5</v>
      </c>
      <c r="K28" s="53" t="str">
        <f>K29</f>
        <v>-</v>
      </c>
      <c r="L28" s="53" t="str">
        <f>L29</f>
        <v>-</v>
      </c>
      <c r="M28" s="53" t="str">
        <f>M29</f>
        <v>-</v>
      </c>
      <c r="N28" s="53">
        <f>N29</f>
        <v>37.5</v>
      </c>
      <c r="O28" s="53">
        <f t="shared" si="0"/>
        <v>6.621931838248279</v>
      </c>
      <c r="P28" s="53"/>
      <c r="Q28" s="53"/>
      <c r="R28" s="53"/>
      <c r="S28" s="53"/>
      <c r="T28" s="53"/>
      <c r="U28" s="53"/>
      <c r="V28" s="53">
        <f t="shared" si="1"/>
        <v>100</v>
      </c>
      <c r="W28" s="47" t="s">
        <v>38</v>
      </c>
      <c r="X28" s="48" t="s">
        <v>38</v>
      </c>
      <c r="Y28" s="17"/>
    </row>
    <row r="29" spans="1:25" ht="15.75" thickBot="1">
      <c r="A29" s="57" t="s">
        <v>108</v>
      </c>
      <c r="B29" s="58" t="s">
        <v>134</v>
      </c>
      <c r="C29" s="59">
        <v>566.3</v>
      </c>
      <c r="D29" s="59" t="s">
        <v>38</v>
      </c>
      <c r="E29" s="59" t="s">
        <v>38</v>
      </c>
      <c r="F29" s="59" t="s">
        <v>38</v>
      </c>
      <c r="G29" s="59" t="s">
        <v>38</v>
      </c>
      <c r="H29" s="59" t="s">
        <v>38</v>
      </c>
      <c r="I29" s="59" t="s">
        <v>38</v>
      </c>
      <c r="J29" s="59">
        <v>37.5</v>
      </c>
      <c r="K29" s="59" t="s">
        <v>38</v>
      </c>
      <c r="L29" s="59" t="s">
        <v>38</v>
      </c>
      <c r="M29" s="59" t="s">
        <v>38</v>
      </c>
      <c r="N29" s="59">
        <v>37.5</v>
      </c>
      <c r="O29" s="53">
        <f t="shared" si="0"/>
        <v>6.621931838248279</v>
      </c>
      <c r="P29" s="59"/>
      <c r="Q29" s="59"/>
      <c r="R29" s="59"/>
      <c r="S29" s="59"/>
      <c r="T29" s="59"/>
      <c r="U29" s="59"/>
      <c r="V29" s="53">
        <f t="shared" si="1"/>
        <v>100</v>
      </c>
      <c r="W29" s="7" t="s">
        <v>38</v>
      </c>
      <c r="X29" s="15" t="s">
        <v>38</v>
      </c>
      <c r="Y29" s="4"/>
    </row>
    <row r="30" spans="1:25" ht="12" customHeight="1" thickBot="1">
      <c r="A30" s="60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14"/>
      <c r="X30" s="14"/>
      <c r="Y30" s="11"/>
    </row>
    <row r="31" spans="1:25" s="18" customFormat="1" ht="27.75" customHeight="1" thickBot="1">
      <c r="A31" s="63" t="s">
        <v>22</v>
      </c>
      <c r="B31" s="64" t="s">
        <v>93</v>
      </c>
      <c r="C31" s="65">
        <v>-443</v>
      </c>
      <c r="D31" s="65" t="s">
        <v>38</v>
      </c>
      <c r="E31" s="65" t="s">
        <v>38</v>
      </c>
      <c r="F31" s="65" t="s">
        <v>38</v>
      </c>
      <c r="G31" s="65" t="s">
        <v>38</v>
      </c>
      <c r="H31" s="65" t="s">
        <v>38</v>
      </c>
      <c r="I31" s="65" t="s">
        <v>38</v>
      </c>
      <c r="J31" s="65"/>
      <c r="K31" s="65" t="s">
        <v>38</v>
      </c>
      <c r="L31" s="65" t="s">
        <v>38</v>
      </c>
      <c r="M31" s="65" t="s">
        <v>38</v>
      </c>
      <c r="N31" s="65">
        <v>1601.5</v>
      </c>
      <c r="O31" s="65" t="s">
        <v>38</v>
      </c>
      <c r="P31" s="65"/>
      <c r="Q31" s="65"/>
      <c r="R31" s="65"/>
      <c r="S31" s="65"/>
      <c r="T31" s="65"/>
      <c r="U31" s="65"/>
      <c r="V31" s="65" t="s">
        <v>38</v>
      </c>
      <c r="W31" s="49" t="s">
        <v>38</v>
      </c>
      <c r="X31" s="50" t="s">
        <v>38</v>
      </c>
      <c r="Y31" s="17"/>
    </row>
    <row r="32" spans="1:25" ht="15" hidden="1">
      <c r="A32" s="1"/>
      <c r="B32" s="13"/>
      <c r="C32" s="6"/>
      <c r="D32" s="6" t="s">
        <v>91</v>
      </c>
      <c r="E32" s="6" t="s">
        <v>91</v>
      </c>
      <c r="F32" s="6" t="s">
        <v>91</v>
      </c>
      <c r="G32" s="6" t="s">
        <v>91</v>
      </c>
      <c r="H32" s="6" t="s">
        <v>91</v>
      </c>
      <c r="I32" s="6" t="s">
        <v>91</v>
      </c>
      <c r="J32" s="6"/>
      <c r="K32" s="6" t="s">
        <v>91</v>
      </c>
      <c r="L32" s="6" t="s">
        <v>91</v>
      </c>
      <c r="M32" s="6" t="s">
        <v>91</v>
      </c>
      <c r="N32" s="6"/>
      <c r="O32" s="6"/>
      <c r="P32" s="6" t="s">
        <v>91</v>
      </c>
      <c r="Q32" s="6" t="s">
        <v>91</v>
      </c>
      <c r="R32" s="6" t="s">
        <v>91</v>
      </c>
      <c r="S32" s="6" t="s">
        <v>91</v>
      </c>
      <c r="T32" s="6" t="s">
        <v>91</v>
      </c>
      <c r="U32" s="6" t="s">
        <v>91</v>
      </c>
      <c r="V32" s="6"/>
      <c r="W32" s="6" t="s">
        <v>91</v>
      </c>
      <c r="X32" s="6" t="s">
        <v>91</v>
      </c>
      <c r="Y32" s="11" t="s">
        <v>85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5905511811023623" right="0.3937007874015748" top="0.5905511811023623" bottom="0.3937007874015748" header="0" footer="0"/>
  <pageSetup fitToHeight="0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Соколова</cp:lastModifiedBy>
  <cp:lastPrinted>2018-04-12T07:59:50Z</cp:lastPrinted>
  <dcterms:created xsi:type="dcterms:W3CDTF">2016-04-14T13:49:20Z</dcterms:created>
  <dcterms:modified xsi:type="dcterms:W3CDTF">2018-04-23T06:15:08Z</dcterms:modified>
  <cp:category/>
  <cp:version/>
  <cp:contentType/>
  <cp:contentStatus/>
</cp:coreProperties>
</file>